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autoCompressPictures="0"/>
  <mc:AlternateContent xmlns:mc="http://schemas.openxmlformats.org/markup-compatibility/2006">
    <mc:Choice Requires="x15">
      <x15ac:absPath xmlns:x15ac="http://schemas.microsoft.com/office/spreadsheetml/2010/11/ac" url="\\documents\docper$\3435\Bureau\"/>
    </mc:Choice>
  </mc:AlternateContent>
  <bookViews>
    <workbookView xWindow="0" yWindow="0" windowWidth="28800" windowHeight="12300" tabRatio="500" firstSheet="4" activeTab="4"/>
  </bookViews>
  <sheets>
    <sheet name="consignes" sheetId="1" r:id="rId1"/>
    <sheet name="SEMESTRE 1" sheetId="4" r:id="rId2"/>
    <sheet name="SEMESTRE 2" sheetId="6" r:id="rId3"/>
    <sheet name="SEMESTRE 3" sheetId="7" r:id="rId4"/>
    <sheet name="SEMESTRE 4" sheetId="8" r:id="rId5"/>
    <sheet name="Total Deust" sheetId="3" r:id="rId6"/>
    <sheet name="Liste des mentions LP" sheetId="2" r:id="rId7"/>
  </sheets>
  <externalReferences>
    <externalReference r:id="rId8"/>
  </externalReferences>
  <definedNames>
    <definedName name="LChoix" localSheetId="3">'[1]Liste des mentions LP'!$H$2:$H$3</definedName>
    <definedName name="LChoix" localSheetId="4">'[1]Liste des mentions LP'!$H$2:$H$3</definedName>
    <definedName name="LChoix">'Liste des mentions LP'!$H$2:$H$3</definedName>
    <definedName name="LMention" localSheetId="3">'[1]Liste des mentions LP'!$A$2:$A$167</definedName>
    <definedName name="LMention" localSheetId="4">'[1]Liste des mentions LP'!$A$2:$A$167</definedName>
    <definedName name="LMention">'Liste des mentions LP'!$A$2:$A$167</definedName>
    <definedName name="LNomDomaine" localSheetId="3">'[1]Liste des mentions LP'!$F$2:$F$5</definedName>
    <definedName name="LNomDomaine" localSheetId="4">'[1]Liste des mentions LP'!$F$2:$F$5</definedName>
    <definedName name="LNomDomaine">'Liste des mentions LP'!$F$2:$F$5</definedName>
    <definedName name="LRegime" localSheetId="3">'[1]Liste des mentions LP'!$E$2:$E$4</definedName>
    <definedName name="LRegime" localSheetId="4">'[1]Liste des mentions LP'!$E$2:$E$4</definedName>
    <definedName name="LRegime">'Liste des mentions LP'!$E$2:$E$4</definedName>
    <definedName name="LTypeEns" localSheetId="3">'[1]Liste des mentions LP'!$G$2:$G$4</definedName>
    <definedName name="LTypeEns" localSheetId="4">'[1]Liste des mentions LP'!$G$2:$G$4</definedName>
    <definedName name="LTypeEns">'Liste des mentions LP'!$G$2:$G$4</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K30" i="8" l="1"/>
  <c r="K31" i="7"/>
  <c r="Q30" i="8"/>
  <c r="Q28" i="7"/>
  <c r="Q25" i="7"/>
  <c r="Q22" i="7"/>
  <c r="Q19" i="7"/>
  <c r="Q15" i="7"/>
  <c r="Q12" i="7"/>
  <c r="Q31" i="7"/>
  <c r="U30" i="8" l="1"/>
  <c r="R30" i="8"/>
  <c r="O30" i="8"/>
  <c r="Y29" i="8"/>
  <c r="X29" i="8"/>
  <c r="V29" i="8"/>
  <c r="P29" i="8"/>
  <c r="AA29" i="8" s="1"/>
  <c r="Y28" i="8"/>
  <c r="X28" i="8"/>
  <c r="V28" i="8"/>
  <c r="P28" i="8"/>
  <c r="T27" i="8"/>
  <c r="V27" i="8" s="1"/>
  <c r="S27" i="8"/>
  <c r="N27" i="8"/>
  <c r="M27" i="8"/>
  <c r="Y26" i="8"/>
  <c r="X26" i="8"/>
  <c r="V26" i="8"/>
  <c r="P26" i="8"/>
  <c r="AA26" i="8" s="1"/>
  <c r="Y25" i="8"/>
  <c r="X25" i="8"/>
  <c r="V25" i="8"/>
  <c r="P25" i="8"/>
  <c r="AA25" i="8" s="1"/>
  <c r="T24" i="8"/>
  <c r="V24" i="8" s="1"/>
  <c r="S24" i="8"/>
  <c r="N24" i="8"/>
  <c r="M24" i="8"/>
  <c r="Y23" i="8"/>
  <c r="X23" i="8"/>
  <c r="V23" i="8"/>
  <c r="P23" i="8"/>
  <c r="Y22" i="8"/>
  <c r="X22" i="8"/>
  <c r="V22" i="8"/>
  <c r="P22" i="8"/>
  <c r="AA22" i="8" s="1"/>
  <c r="T21" i="8"/>
  <c r="V21" i="8" s="1"/>
  <c r="S21" i="8"/>
  <c r="N21" i="8"/>
  <c r="M21" i="8"/>
  <c r="Y20" i="8"/>
  <c r="X20" i="8"/>
  <c r="V20" i="8"/>
  <c r="P20" i="8"/>
  <c r="Y19" i="8"/>
  <c r="X19" i="8"/>
  <c r="V19" i="8"/>
  <c r="P19" i="8"/>
  <c r="AA19" i="8" s="1"/>
  <c r="T18" i="8"/>
  <c r="S18" i="8"/>
  <c r="N18" i="8"/>
  <c r="M18" i="8"/>
  <c r="Y17" i="8"/>
  <c r="X17" i="8"/>
  <c r="V17" i="8"/>
  <c r="P17" i="8"/>
  <c r="AA17" i="8" s="1"/>
  <c r="Y16" i="8"/>
  <c r="X16" i="8"/>
  <c r="V16" i="8"/>
  <c r="P16" i="8"/>
  <c r="T15" i="8"/>
  <c r="V15" i="8" s="1"/>
  <c r="S15" i="8"/>
  <c r="N15" i="8"/>
  <c r="M15" i="8"/>
  <c r="Y14" i="8"/>
  <c r="X14" i="8"/>
  <c r="V14" i="8"/>
  <c r="P14" i="8"/>
  <c r="AA14" i="8" s="1"/>
  <c r="Y13" i="8"/>
  <c r="X13" i="8"/>
  <c r="V13" i="8"/>
  <c r="P13" i="8"/>
  <c r="AA13" i="8" s="1"/>
  <c r="AA12" i="8" s="1"/>
  <c r="T12" i="8"/>
  <c r="V12" i="8" s="1"/>
  <c r="S12" i="8"/>
  <c r="S30" i="8" s="1"/>
  <c r="N12" i="8"/>
  <c r="M12" i="8"/>
  <c r="M30" i="8" s="1"/>
  <c r="U31" i="7"/>
  <c r="R31" i="7"/>
  <c r="O31" i="7"/>
  <c r="Y30" i="7"/>
  <c r="X30" i="7"/>
  <c r="V30" i="7"/>
  <c r="P30" i="7"/>
  <c r="AA30" i="7" s="1"/>
  <c r="Y29" i="7"/>
  <c r="X29" i="7"/>
  <c r="V29" i="7"/>
  <c r="P29" i="7"/>
  <c r="Z29" i="7" s="1"/>
  <c r="T28" i="7"/>
  <c r="S28" i="7"/>
  <c r="N28" i="7"/>
  <c r="M28" i="7"/>
  <c r="Y27" i="7"/>
  <c r="X27" i="7"/>
  <c r="V27" i="7"/>
  <c r="P27" i="7"/>
  <c r="Z27" i="7" s="1"/>
  <c r="Y26" i="7"/>
  <c r="X26" i="7"/>
  <c r="V26" i="7"/>
  <c r="P26" i="7"/>
  <c r="AA26" i="7" s="1"/>
  <c r="T25" i="7"/>
  <c r="V25" i="7" s="1"/>
  <c r="S25" i="7"/>
  <c r="N25" i="7"/>
  <c r="M25" i="7"/>
  <c r="Y24" i="7"/>
  <c r="X24" i="7"/>
  <c r="V24" i="7"/>
  <c r="P24" i="7"/>
  <c r="Y23" i="7"/>
  <c r="X23" i="7"/>
  <c r="V23" i="7"/>
  <c r="P23" i="7"/>
  <c r="T22" i="7"/>
  <c r="V22" i="7" s="1"/>
  <c r="S22" i="7"/>
  <c r="N22" i="7"/>
  <c r="M22" i="7"/>
  <c r="Y21" i="7"/>
  <c r="X21" i="7"/>
  <c r="V21" i="7"/>
  <c r="P21" i="7"/>
  <c r="Z21" i="7" s="1"/>
  <c r="Y20" i="7"/>
  <c r="X20" i="7"/>
  <c r="V20" i="7"/>
  <c r="P20" i="7"/>
  <c r="T19" i="7"/>
  <c r="V19" i="7" s="1"/>
  <c r="S19" i="7"/>
  <c r="N19" i="7"/>
  <c r="M19" i="7"/>
  <c r="Y18" i="7"/>
  <c r="X18" i="7"/>
  <c r="V18" i="7"/>
  <c r="P18" i="7"/>
  <c r="AA18" i="7" s="1"/>
  <c r="Y17" i="7"/>
  <c r="X17" i="7"/>
  <c r="V17" i="7"/>
  <c r="P17" i="7"/>
  <c r="Z17" i="7" s="1"/>
  <c r="Y16" i="7"/>
  <c r="X16" i="7"/>
  <c r="V16" i="7"/>
  <c r="P16" i="7"/>
  <c r="T15" i="7"/>
  <c r="V15" i="7" s="1"/>
  <c r="S15" i="7"/>
  <c r="N15" i="7"/>
  <c r="M15" i="7"/>
  <c r="Y14" i="7"/>
  <c r="X14" i="7"/>
  <c r="V14" i="7"/>
  <c r="P14" i="7"/>
  <c r="AA14" i="7" s="1"/>
  <c r="Y13" i="7"/>
  <c r="X13" i="7"/>
  <c r="V13" i="7"/>
  <c r="P13" i="7"/>
  <c r="Z13" i="7" s="1"/>
  <c r="T12" i="7"/>
  <c r="T31" i="7" s="1"/>
  <c r="S12" i="7"/>
  <c r="N12" i="7"/>
  <c r="M12" i="7"/>
  <c r="M31" i="7" s="1"/>
  <c r="N31" i="7" l="1"/>
  <c r="Y12" i="7"/>
  <c r="X12" i="7"/>
  <c r="P12" i="7"/>
  <c r="X15" i="7"/>
  <c r="Y15" i="7"/>
  <c r="Z16" i="7"/>
  <c r="AA16" i="7"/>
  <c r="W16" i="7"/>
  <c r="X19" i="7"/>
  <c r="Y19" i="7"/>
  <c r="Z20" i="7"/>
  <c r="Z19" i="7" s="1"/>
  <c r="AA20" i="7"/>
  <c r="W20" i="7"/>
  <c r="P22" i="7"/>
  <c r="Y22" i="7"/>
  <c r="AA23" i="7"/>
  <c r="Z23" i="7"/>
  <c r="W23" i="7"/>
  <c r="Z24" i="7"/>
  <c r="AA24" i="7"/>
  <c r="W24" i="7"/>
  <c r="Y25" i="7"/>
  <c r="X25" i="7"/>
  <c r="P25" i="7"/>
  <c r="W25" i="7"/>
  <c r="W26" i="7"/>
  <c r="AA27" i="7"/>
  <c r="Y28" i="7"/>
  <c r="P28" i="7"/>
  <c r="X28" i="7"/>
  <c r="W29" i="7"/>
  <c r="N30" i="8"/>
  <c r="Y12" i="8"/>
  <c r="P12" i="8"/>
  <c r="X15" i="8"/>
  <c r="Y15" i="8"/>
  <c r="Z16" i="8"/>
  <c r="AA16" i="8"/>
  <c r="W16" i="8"/>
  <c r="Y18" i="8"/>
  <c r="P18" i="8"/>
  <c r="X18" i="8"/>
  <c r="Z19" i="8"/>
  <c r="Z20" i="8"/>
  <c r="AA20" i="8"/>
  <c r="AA18" i="8" s="1"/>
  <c r="W20" i="8"/>
  <c r="P21" i="8"/>
  <c r="Y21" i="8"/>
  <c r="X21" i="8"/>
  <c r="AA23" i="8"/>
  <c r="Z23" i="8"/>
  <c r="W23" i="8"/>
  <c r="Y24" i="8"/>
  <c r="P24" i="8"/>
  <c r="W24" i="8"/>
  <c r="W25" i="8"/>
  <c r="X27" i="8"/>
  <c r="Y27" i="8"/>
  <c r="Z28" i="8"/>
  <c r="AA28" i="8"/>
  <c r="AA27" i="8" s="1"/>
  <c r="W28" i="8"/>
  <c r="AA24" i="8"/>
  <c r="AA22" i="7"/>
  <c r="Z22" i="7"/>
  <c r="S31" i="7"/>
  <c r="Y30" i="8"/>
  <c r="D7" i="3" s="1"/>
  <c r="Y31" i="7"/>
  <c r="D6" i="3" s="1"/>
  <c r="AA15" i="8"/>
  <c r="Z18" i="8"/>
  <c r="W21" i="8"/>
  <c r="W12" i="8"/>
  <c r="AA21" i="8"/>
  <c r="T30" i="8"/>
  <c r="X12" i="8"/>
  <c r="Z14" i="8"/>
  <c r="P15" i="8"/>
  <c r="W15" i="8" s="1"/>
  <c r="V18" i="8"/>
  <c r="W19" i="8"/>
  <c r="Z22" i="8"/>
  <c r="Z21" i="8" s="1"/>
  <c r="X24" i="8"/>
  <c r="Z26" i="8"/>
  <c r="P27" i="8"/>
  <c r="P30" i="8" s="1"/>
  <c r="Z13" i="8"/>
  <c r="Z12" i="8" s="1"/>
  <c r="W14" i="8"/>
  <c r="Z17" i="8"/>
  <c r="Z15" i="8" s="1"/>
  <c r="W22" i="8"/>
  <c r="Z25" i="8"/>
  <c r="W26" i="8"/>
  <c r="Z29" i="8"/>
  <c r="W13" i="8"/>
  <c r="W17" i="8"/>
  <c r="W29" i="8"/>
  <c r="W22" i="7"/>
  <c r="AA25" i="7"/>
  <c r="V12" i="7"/>
  <c r="W13" i="7"/>
  <c r="AA13" i="7"/>
  <c r="AA12" i="7" s="1"/>
  <c r="W17" i="7"/>
  <c r="AA17" i="7"/>
  <c r="W21" i="7"/>
  <c r="AA21" i="7"/>
  <c r="X22" i="7"/>
  <c r="X31" i="7" s="1"/>
  <c r="C6" i="3" s="1"/>
  <c r="V28" i="7"/>
  <c r="W28" i="7" s="1"/>
  <c r="AA29" i="7"/>
  <c r="AA28" i="7" s="1"/>
  <c r="Z14" i="7"/>
  <c r="Z12" i="7" s="1"/>
  <c r="P15" i="7"/>
  <c r="Z18" i="7"/>
  <c r="P19" i="7"/>
  <c r="W19" i="7" s="1"/>
  <c r="Z26" i="7"/>
  <c r="Z25" i="7" s="1"/>
  <c r="W27" i="7"/>
  <c r="Z30" i="7"/>
  <c r="W14" i="7"/>
  <c r="W18" i="7"/>
  <c r="W30" i="7"/>
  <c r="AA28" i="6"/>
  <c r="Z28" i="6"/>
  <c r="Y28" i="6"/>
  <c r="X28" i="6"/>
  <c r="Q27" i="6"/>
  <c r="Q24" i="6"/>
  <c r="Q21" i="6"/>
  <c r="Q18" i="6"/>
  <c r="Q15" i="6"/>
  <c r="Q12" i="6"/>
  <c r="Q30" i="6" s="1"/>
  <c r="K30" i="6"/>
  <c r="U30" i="4"/>
  <c r="R30" i="4"/>
  <c r="O30" i="4"/>
  <c r="K30" i="4"/>
  <c r="Q27" i="4"/>
  <c r="Q24" i="4"/>
  <c r="Q21" i="4"/>
  <c r="Q18" i="4"/>
  <c r="Q15" i="4"/>
  <c r="Q12" i="4"/>
  <c r="Q30" i="4" s="1"/>
  <c r="W18" i="8" l="1"/>
  <c r="V30" i="8"/>
  <c r="X30" i="8"/>
  <c r="C7" i="3" s="1"/>
  <c r="AA30" i="8"/>
  <c r="F7" i="3" s="1"/>
  <c r="Z27" i="8"/>
  <c r="AA19" i="7"/>
  <c r="AA15" i="7"/>
  <c r="Z15" i="7"/>
  <c r="P31" i="7"/>
  <c r="Z28" i="7"/>
  <c r="W27" i="8"/>
  <c r="W30" i="8" s="1"/>
  <c r="B7" i="3" s="1"/>
  <c r="Z24" i="8"/>
  <c r="Z30" i="8"/>
  <c r="E7" i="3" s="1"/>
  <c r="AA31" i="7"/>
  <c r="F6" i="3" s="1"/>
  <c r="W12" i="7"/>
  <c r="V31" i="7"/>
  <c r="W15" i="7"/>
  <c r="Z31" i="7"/>
  <c r="E6" i="3" s="1"/>
  <c r="N12" i="6"/>
  <c r="T12" i="6"/>
  <c r="X12" i="6"/>
  <c r="N15" i="6"/>
  <c r="T15" i="6"/>
  <c r="X15" i="6"/>
  <c r="N18" i="6"/>
  <c r="T18" i="6"/>
  <c r="X18" i="6"/>
  <c r="N21" i="6"/>
  <c r="T21" i="6"/>
  <c r="X21" i="6"/>
  <c r="N24" i="6"/>
  <c r="T24" i="6"/>
  <c r="X24" i="6"/>
  <c r="N27" i="6"/>
  <c r="T27" i="6"/>
  <c r="X27" i="6"/>
  <c r="V12" i="6"/>
  <c r="S12" i="6"/>
  <c r="P12" i="6"/>
  <c r="W12" i="6"/>
  <c r="V15" i="6"/>
  <c r="S15" i="6"/>
  <c r="P15" i="6"/>
  <c r="W15" i="6"/>
  <c r="V18" i="6"/>
  <c r="S18" i="6"/>
  <c r="P18" i="6"/>
  <c r="V21" i="6"/>
  <c r="S21" i="6"/>
  <c r="P21" i="6"/>
  <c r="V24" i="6"/>
  <c r="S24" i="6"/>
  <c r="P24" i="6"/>
  <c r="W24" i="6"/>
  <c r="V27" i="6"/>
  <c r="S27" i="6"/>
  <c r="P27" i="6"/>
  <c r="V29" i="6"/>
  <c r="P29" i="6"/>
  <c r="W29" i="6"/>
  <c r="W28" i="6"/>
  <c r="V26" i="6"/>
  <c r="P26" i="6"/>
  <c r="W26" i="6"/>
  <c r="V25" i="6"/>
  <c r="P25" i="6"/>
  <c r="W25" i="6"/>
  <c r="V23" i="6"/>
  <c r="P23" i="6"/>
  <c r="W23" i="6"/>
  <c r="V22" i="6"/>
  <c r="P22" i="6"/>
  <c r="W22" i="6"/>
  <c r="AA26" i="6"/>
  <c r="Z26" i="6"/>
  <c r="Y26" i="6"/>
  <c r="X26" i="6"/>
  <c r="AA25" i="6"/>
  <c r="AA24" i="6" s="1"/>
  <c r="Z25" i="6"/>
  <c r="Y25" i="6"/>
  <c r="X25" i="6"/>
  <c r="Z24" i="6"/>
  <c r="Y24" i="6"/>
  <c r="M24" i="6"/>
  <c r="V20" i="6"/>
  <c r="P20" i="6"/>
  <c r="W20" i="6"/>
  <c r="V19" i="6"/>
  <c r="P19" i="6"/>
  <c r="W19" i="6"/>
  <c r="V17" i="6"/>
  <c r="P17" i="6"/>
  <c r="W17" i="6"/>
  <c r="N12" i="4"/>
  <c r="T12" i="4"/>
  <c r="X12" i="4"/>
  <c r="N15" i="4"/>
  <c r="T15" i="4"/>
  <c r="X15" i="4"/>
  <c r="N18" i="4"/>
  <c r="T18" i="4"/>
  <c r="X18" i="4"/>
  <c r="N21" i="4"/>
  <c r="T21" i="4"/>
  <c r="X21" i="4"/>
  <c r="N24" i="4"/>
  <c r="T24" i="4"/>
  <c r="X24" i="4"/>
  <c r="N27" i="4"/>
  <c r="T27" i="4"/>
  <c r="X27" i="4"/>
  <c r="V12" i="4"/>
  <c r="S12" i="4"/>
  <c r="P12" i="4"/>
  <c r="W12" i="4"/>
  <c r="V15" i="4"/>
  <c r="S15" i="4"/>
  <c r="P15" i="4"/>
  <c r="W15" i="4"/>
  <c r="V18" i="4"/>
  <c r="S18" i="4"/>
  <c r="P18" i="4"/>
  <c r="W18" i="4"/>
  <c r="V21" i="4"/>
  <c r="S21" i="4"/>
  <c r="P21" i="4"/>
  <c r="W21" i="4"/>
  <c r="V24" i="4"/>
  <c r="S24" i="4"/>
  <c r="P24" i="4"/>
  <c r="V27" i="4"/>
  <c r="S27" i="4"/>
  <c r="P27" i="4"/>
  <c r="V29" i="4"/>
  <c r="P29" i="4"/>
  <c r="W29" i="4"/>
  <c r="V28" i="4"/>
  <c r="P28" i="4"/>
  <c r="W28" i="4"/>
  <c r="V26" i="4"/>
  <c r="P26" i="4"/>
  <c r="W26" i="4"/>
  <c r="V25" i="4"/>
  <c r="P25" i="4"/>
  <c r="W25" i="4"/>
  <c r="V23" i="4"/>
  <c r="P23" i="4"/>
  <c r="W23" i="4"/>
  <c r="V22" i="4"/>
  <c r="P22" i="4"/>
  <c r="W22" i="4"/>
  <c r="AA29" i="4"/>
  <c r="Z29" i="4"/>
  <c r="Y29" i="4"/>
  <c r="X29" i="4"/>
  <c r="AA28" i="4"/>
  <c r="Z28" i="4"/>
  <c r="Y28" i="4"/>
  <c r="X28" i="4"/>
  <c r="Z27" i="4"/>
  <c r="Y27" i="4"/>
  <c r="M27" i="4"/>
  <c r="AA26" i="4"/>
  <c r="Z26" i="4"/>
  <c r="Y26" i="4"/>
  <c r="X26" i="4"/>
  <c r="AA25" i="4"/>
  <c r="Z25" i="4"/>
  <c r="Y25" i="4"/>
  <c r="X25" i="4"/>
  <c r="Z24" i="4"/>
  <c r="Y24" i="4"/>
  <c r="M24" i="4"/>
  <c r="V20" i="4"/>
  <c r="P20" i="4"/>
  <c r="W20" i="4"/>
  <c r="V19" i="4"/>
  <c r="P19" i="4"/>
  <c r="W19" i="4"/>
  <c r="X14" i="4"/>
  <c r="P13" i="6"/>
  <c r="V13" i="6"/>
  <c r="AA13" i="6"/>
  <c r="P14" i="6"/>
  <c r="V14" i="6"/>
  <c r="AA14" i="6"/>
  <c r="AA12" i="6" s="1"/>
  <c r="P16" i="6"/>
  <c r="V16" i="6"/>
  <c r="AA16" i="6"/>
  <c r="AA17" i="6"/>
  <c r="AA15" i="6"/>
  <c r="AA19" i="6"/>
  <c r="AA20" i="6"/>
  <c r="AA22" i="6"/>
  <c r="AA23" i="6"/>
  <c r="AA29" i="6"/>
  <c r="AA27" i="6" s="1"/>
  <c r="Z13" i="6"/>
  <c r="Z14" i="6"/>
  <c r="Z16" i="6"/>
  <c r="Z17" i="6"/>
  <c r="Z19" i="6"/>
  <c r="Z20" i="6"/>
  <c r="Z22" i="6"/>
  <c r="Z23" i="6"/>
  <c r="Z21" i="6" s="1"/>
  <c r="Z29" i="6"/>
  <c r="Z27" i="6" s="1"/>
  <c r="Y12" i="6"/>
  <c r="Y15" i="6"/>
  <c r="Y18" i="6"/>
  <c r="Y21" i="6"/>
  <c r="Y13" i="6"/>
  <c r="Y14" i="6"/>
  <c r="Y16" i="6"/>
  <c r="Y17" i="6"/>
  <c r="Y19" i="6"/>
  <c r="Y20" i="6"/>
  <c r="Y22" i="6"/>
  <c r="Y23" i="6"/>
  <c r="Y27" i="6"/>
  <c r="Y29" i="6"/>
  <c r="X13" i="6"/>
  <c r="X14" i="6"/>
  <c r="X16" i="6"/>
  <c r="X17" i="6"/>
  <c r="X19" i="6"/>
  <c r="X20" i="6"/>
  <c r="X22" i="6"/>
  <c r="X23" i="6"/>
  <c r="X29" i="6"/>
  <c r="W13" i="6"/>
  <c r="W14" i="6"/>
  <c r="W16" i="6"/>
  <c r="V30" i="6"/>
  <c r="U30" i="6"/>
  <c r="R30" i="6"/>
  <c r="P30" i="6"/>
  <c r="O30" i="6"/>
  <c r="M12" i="6"/>
  <c r="M15" i="6"/>
  <c r="M18" i="6"/>
  <c r="M21" i="6"/>
  <c r="M27" i="6"/>
  <c r="M30" i="6"/>
  <c r="X13" i="4"/>
  <c r="X16" i="4"/>
  <c r="X17" i="4"/>
  <c r="X19" i="4"/>
  <c r="X20" i="4"/>
  <c r="X22" i="4"/>
  <c r="X23" i="4"/>
  <c r="Y12" i="4"/>
  <c r="Y15" i="4"/>
  <c r="Y18" i="4"/>
  <c r="Y21" i="4"/>
  <c r="Y13" i="4"/>
  <c r="Y14" i="4"/>
  <c r="Y16" i="4"/>
  <c r="Y17" i="4"/>
  <c r="Y19" i="4"/>
  <c r="Y20" i="4"/>
  <c r="Y22" i="4"/>
  <c r="Y23" i="4"/>
  <c r="P13" i="4"/>
  <c r="V13" i="4"/>
  <c r="Z13" i="4"/>
  <c r="P14" i="4"/>
  <c r="V14" i="4"/>
  <c r="Z14" i="4"/>
  <c r="Z12" i="4" s="1"/>
  <c r="P16" i="4"/>
  <c r="V16" i="4"/>
  <c r="Z16" i="4"/>
  <c r="P17" i="4"/>
  <c r="V17" i="4"/>
  <c r="Z17" i="4"/>
  <c r="Z19" i="4"/>
  <c r="Z20" i="4"/>
  <c r="Z22" i="4"/>
  <c r="Z23" i="4"/>
  <c r="Z21" i="4" s="1"/>
  <c r="AA13" i="4"/>
  <c r="AA14" i="4"/>
  <c r="AA12" i="4" s="1"/>
  <c r="AA16" i="4"/>
  <c r="AA17" i="4"/>
  <c r="AA19" i="4"/>
  <c r="AA20" i="4"/>
  <c r="AA18" i="4" s="1"/>
  <c r="AA22" i="4"/>
  <c r="AA23" i="4"/>
  <c r="AA21" i="4" s="1"/>
  <c r="W13" i="4"/>
  <c r="W14" i="4"/>
  <c r="M12" i="4"/>
  <c r="M15" i="4"/>
  <c r="M18" i="4"/>
  <c r="M21" i="4"/>
  <c r="M30" i="4" l="1"/>
  <c r="Y30" i="4"/>
  <c r="Z15" i="6"/>
  <c r="AA24" i="4"/>
  <c r="W27" i="4"/>
  <c r="W24" i="4"/>
  <c r="W30" i="4"/>
  <c r="P30" i="4"/>
  <c r="S30" i="4"/>
  <c r="V30" i="4"/>
  <c r="X30" i="4"/>
  <c r="T30" i="4"/>
  <c r="N30" i="4"/>
  <c r="W27" i="6"/>
  <c r="W21" i="6"/>
  <c r="W18" i="6"/>
  <c r="W30" i="6"/>
  <c r="B5" i="3" s="1"/>
  <c r="S30" i="6"/>
  <c r="X30" i="6"/>
  <c r="T30" i="6"/>
  <c r="N30" i="6"/>
  <c r="W31" i="7"/>
  <c r="B6" i="3" s="1"/>
  <c r="AA21" i="6"/>
  <c r="AA18" i="6"/>
  <c r="Z18" i="6"/>
  <c r="AA30" i="6"/>
  <c r="F5" i="3" s="1"/>
  <c r="Z12" i="6"/>
  <c r="C5" i="3"/>
  <c r="Y30" i="6"/>
  <c r="D5" i="3" s="1"/>
  <c r="AA27" i="4"/>
  <c r="Z18" i="4"/>
  <c r="AA15" i="4"/>
  <c r="Z15" i="4"/>
  <c r="Z30" i="4" s="1"/>
  <c r="E4" i="3"/>
  <c r="C4" i="3"/>
  <c r="B4" i="3"/>
  <c r="B8" i="3" s="1"/>
  <c r="D4" i="3"/>
  <c r="D8" i="3" s="1"/>
  <c r="AA30" i="4" l="1"/>
  <c r="F4" i="3" s="1"/>
  <c r="F8" i="3" s="1"/>
  <c r="C8" i="3"/>
  <c r="Z30" i="6"/>
  <c r="E5" i="3" s="1"/>
  <c r="E8" i="3" s="1"/>
</calcChain>
</file>

<file path=xl/comments1.xml><?xml version="1.0" encoding="utf-8"?>
<comments xmlns="http://schemas.openxmlformats.org/spreadsheetml/2006/main">
  <authors>
    <author>Nathalie Perichon</author>
  </authors>
  <commentList>
    <comment ref="A4" authorId="0" shapeId="0">
      <text>
        <r>
          <rPr>
            <b/>
            <sz val="9"/>
            <color indexed="81"/>
            <rFont val="Tahoma"/>
            <family val="2"/>
          </rPr>
          <t xml:space="preserve">Placez-vous sur la cellule B4 et Choisissez dans la liste déroulante
</t>
        </r>
        <r>
          <rPr>
            <sz val="9"/>
            <color indexed="81"/>
            <rFont val="Tahoma"/>
            <family val="2"/>
          </rPr>
          <t xml:space="preserve">
</t>
        </r>
      </text>
    </comment>
    <comment ref="E4" authorId="0" shapeId="0">
      <text>
        <r>
          <rPr>
            <b/>
            <sz val="9"/>
            <color indexed="81"/>
            <rFont val="Tahoma"/>
            <family val="2"/>
          </rPr>
          <t>FI=Formationinitiale
FA=Formation en apprentissage
FC=Formation continue</t>
        </r>
        <r>
          <rPr>
            <sz val="9"/>
            <color indexed="81"/>
            <rFont val="Tahoma"/>
            <family val="2"/>
          </rPr>
          <t xml:space="preserve">
</t>
        </r>
      </text>
    </comment>
    <comment ref="A5" authorId="0" shapeId="0">
      <text>
        <r>
          <rPr>
            <b/>
            <sz val="9"/>
            <color indexed="81"/>
            <rFont val="Tahoma"/>
            <family val="2"/>
          </rPr>
          <t>choisir la mention souhaitée dans la liste proposée</t>
        </r>
        <r>
          <rPr>
            <sz val="9"/>
            <color indexed="81"/>
            <rFont val="Tahoma"/>
            <family val="2"/>
          </rPr>
          <t xml:space="preserve">
</t>
        </r>
      </text>
    </comment>
    <comment ref="E5" authorId="0" shapeId="0">
      <text>
        <r>
          <rPr>
            <b/>
            <sz val="9"/>
            <color indexed="81"/>
            <rFont val="Tahoma"/>
            <family val="2"/>
          </rPr>
          <t>Notez ici le parcours type s'il y a lieu</t>
        </r>
      </text>
    </comment>
    <comment ref="R5" authorId="0" shapeId="0">
      <text>
        <r>
          <rPr>
            <b/>
            <sz val="9"/>
            <color indexed="81"/>
            <rFont val="Tahoma"/>
            <family val="2"/>
          </rPr>
          <t>Il s'agit ici d'entrer le seuil en nombre d'étudiants à partir duquel vous créerez un autre groupe</t>
        </r>
        <r>
          <rPr>
            <sz val="9"/>
            <color indexed="81"/>
            <rFont val="Tahoma"/>
            <family val="2"/>
          </rPr>
          <t xml:space="preserve">
</t>
        </r>
      </text>
    </comment>
    <comment ref="R6" authorId="0" shapeId="0">
      <text>
        <r>
          <rPr>
            <sz val="9"/>
            <color indexed="81"/>
            <rFont val="Tahoma"/>
            <family val="2"/>
          </rPr>
          <t xml:space="preserve">Vous pouvez mettre ici une moyenne d'heures ou un minimum et un maximum d'heures; par exemple : 1450/1600
</t>
        </r>
      </text>
    </comment>
    <comment ref="A8" authorId="0" shapeId="0">
      <text>
        <r>
          <rPr>
            <b/>
            <sz val="9"/>
            <color indexed="81"/>
            <rFont val="Tahoma"/>
            <family val="2"/>
          </rPr>
          <t>Vous noterez dans chacune des années les effectifs attendus</t>
        </r>
        <r>
          <rPr>
            <sz val="9"/>
            <color indexed="81"/>
            <rFont val="Tahoma"/>
            <family val="2"/>
          </rPr>
          <t xml:space="preserve">
</t>
        </r>
      </text>
    </comment>
    <comment ref="P8" authorId="0" shapeId="0">
      <text>
        <r>
          <rPr>
            <sz val="9"/>
            <color indexed="81"/>
            <rFont val="Tahoma"/>
            <family val="2"/>
          </rPr>
          <t xml:space="preserve">Choisir O si la formation est co-accréditée; Ne rien mettre si la formation n'est pas accréditée
</t>
        </r>
      </text>
    </comment>
    <comment ref="T8" authorId="0" shapeId="0">
      <text>
        <r>
          <rPr>
            <sz val="9"/>
            <color indexed="81"/>
            <rFont val="Tahoma"/>
            <family val="2"/>
          </rPr>
          <t xml:space="preserve">Choisir O si la formation est en partenariat; Ne rien mettre si la formation n'est pas en partenariat
</t>
        </r>
      </text>
    </comment>
    <comment ref="B10" authorId="0" shapeId="0">
      <text>
        <r>
          <rPr>
            <b/>
            <sz val="9"/>
            <color indexed="81"/>
            <rFont val="Tahoma"/>
            <family val="2"/>
          </rPr>
          <t>à remplir quand ce sera disponible</t>
        </r>
        <r>
          <rPr>
            <sz val="9"/>
            <color indexed="81"/>
            <rFont val="Tahoma"/>
            <family val="2"/>
          </rPr>
          <t xml:space="preserve">
</t>
        </r>
      </text>
    </comment>
    <comment ref="E10" authorId="0" shapeId="0">
      <text>
        <r>
          <rPr>
            <sz val="9"/>
            <color indexed="81"/>
            <rFont val="Tahoma"/>
            <family val="2"/>
          </rPr>
          <t xml:space="preserve">Se mettre sur la cellule et choisir dans la liste
</t>
        </r>
      </text>
    </comment>
    <comment ref="F10" authorId="0" shapeId="0">
      <text>
        <r>
          <rPr>
            <b/>
            <sz val="9"/>
            <color indexed="81"/>
            <rFont val="Tahoma"/>
            <family val="2"/>
          </rPr>
          <t>Préciser dans le cas d'enseignements oblig. à choix ou d'options facultatives le nombre ECTS à choisir ou le nombre de matières à choisir</t>
        </r>
        <r>
          <rPr>
            <sz val="9"/>
            <color indexed="81"/>
            <rFont val="Tahoma"/>
            <family val="2"/>
          </rPr>
          <t xml:space="preserve">
</t>
        </r>
      </text>
    </comment>
    <comment ref="G10" authorId="0" shapeId="0">
      <text>
        <r>
          <rPr>
            <sz val="9"/>
            <color indexed="81"/>
            <rFont val="Tahoma"/>
            <family val="2"/>
          </rPr>
          <t xml:space="preserve">Se mettre dans la cellule et choisir O si l'enseignement est mutualisé. Si l'enseignement n'est pas mutualisé, ne rien remplir
</t>
        </r>
      </text>
    </comment>
    <comment ref="J10" authorId="0" shapeId="0">
      <text>
        <r>
          <rPr>
            <sz val="9"/>
            <color indexed="81"/>
            <rFont val="Tahoma"/>
            <family val="2"/>
          </rPr>
          <t xml:space="preserve">Si l'enseignement est pris en charge par un partenaire, mettre O sinon ne rien saisir dans la cellule
</t>
        </r>
      </text>
    </comment>
    <comment ref="K10" authorId="0" shapeId="0">
      <text>
        <r>
          <rPr>
            <b/>
            <sz val="9"/>
            <color indexed="81"/>
            <rFont val="Tahoma"/>
            <family val="2"/>
          </rPr>
          <t>Saisir les ECTS sur les lignes ECUE. Le calcul sur les UE se fait automatiquement</t>
        </r>
        <r>
          <rPr>
            <sz val="9"/>
            <color indexed="81"/>
            <rFont val="Tahoma"/>
            <family val="2"/>
          </rPr>
          <t xml:space="preserve">
</t>
        </r>
      </text>
    </comment>
    <comment ref="L10" authorId="0" shapeId="0">
      <text>
        <r>
          <rPr>
            <b/>
            <sz val="9"/>
            <color indexed="81"/>
            <rFont val="Tahoma"/>
            <family val="2"/>
          </rPr>
          <t>Saisir les lieux d'enseignement</t>
        </r>
        <r>
          <rPr>
            <sz val="9"/>
            <color indexed="81"/>
            <rFont val="Tahoma"/>
            <family val="2"/>
          </rPr>
          <t xml:space="preserve">
</t>
        </r>
      </text>
    </comment>
  </commentList>
</comments>
</file>

<file path=xl/comments2.xml><?xml version="1.0" encoding="utf-8"?>
<comments xmlns="http://schemas.openxmlformats.org/spreadsheetml/2006/main">
  <authors>
    <author>Nathalie Perichon</author>
  </authors>
  <commentList>
    <comment ref="A4" authorId="0" shapeId="0">
      <text>
        <r>
          <rPr>
            <b/>
            <sz val="9"/>
            <color indexed="81"/>
            <rFont val="Tahoma"/>
            <family val="2"/>
          </rPr>
          <t xml:space="preserve">Placez-vous sur la cellule B4 et Choisissez dans la liste déroulante
</t>
        </r>
        <r>
          <rPr>
            <sz val="9"/>
            <color indexed="81"/>
            <rFont val="Tahoma"/>
            <family val="2"/>
          </rPr>
          <t xml:space="preserve">
</t>
        </r>
      </text>
    </comment>
    <comment ref="E4" authorId="0" shapeId="0">
      <text>
        <r>
          <rPr>
            <b/>
            <sz val="9"/>
            <color indexed="81"/>
            <rFont val="Tahoma"/>
            <family val="2"/>
          </rPr>
          <t>FI=Formationinitiale
FA=Formation en apprentissage
FC=Formation continue</t>
        </r>
        <r>
          <rPr>
            <sz val="9"/>
            <color indexed="81"/>
            <rFont val="Tahoma"/>
            <family val="2"/>
          </rPr>
          <t xml:space="preserve">
</t>
        </r>
      </text>
    </comment>
    <comment ref="A5" authorId="0" shapeId="0">
      <text>
        <r>
          <rPr>
            <b/>
            <sz val="9"/>
            <color indexed="81"/>
            <rFont val="Tahoma"/>
            <family val="2"/>
          </rPr>
          <t>choisir la mention souhaitée dans la liste proposée</t>
        </r>
        <r>
          <rPr>
            <sz val="9"/>
            <color indexed="81"/>
            <rFont val="Tahoma"/>
            <family val="2"/>
          </rPr>
          <t xml:space="preserve">
</t>
        </r>
      </text>
    </comment>
    <comment ref="E5" authorId="0" shapeId="0">
      <text>
        <r>
          <rPr>
            <b/>
            <sz val="9"/>
            <color indexed="81"/>
            <rFont val="Tahoma"/>
            <family val="2"/>
          </rPr>
          <t>Notez ici le parcours type s'il y a lieu</t>
        </r>
      </text>
    </comment>
    <comment ref="R5" authorId="0" shapeId="0">
      <text>
        <r>
          <rPr>
            <b/>
            <sz val="9"/>
            <color indexed="81"/>
            <rFont val="Tahoma"/>
            <family val="2"/>
          </rPr>
          <t>Il s'agit ici d'entrer le seuil en nombre d'étudiants à partir duquel vous créerez un autre groupe</t>
        </r>
        <r>
          <rPr>
            <sz val="9"/>
            <color indexed="81"/>
            <rFont val="Tahoma"/>
            <family val="2"/>
          </rPr>
          <t xml:space="preserve">
</t>
        </r>
      </text>
    </comment>
    <comment ref="R6" authorId="0" shapeId="0">
      <text>
        <r>
          <rPr>
            <sz val="9"/>
            <color indexed="81"/>
            <rFont val="Tahoma"/>
            <family val="2"/>
          </rPr>
          <t xml:space="preserve">Vous pouvez mettre ici une moyenne d'heures ou un minimum et un maximum d'heures; par exemple : 1450/1600
</t>
        </r>
      </text>
    </comment>
    <comment ref="A8" authorId="0" shapeId="0">
      <text>
        <r>
          <rPr>
            <b/>
            <sz val="9"/>
            <color indexed="81"/>
            <rFont val="Tahoma"/>
            <family val="2"/>
          </rPr>
          <t>Vous noterez dans chacune des années les effectifs attendus</t>
        </r>
        <r>
          <rPr>
            <sz val="9"/>
            <color indexed="81"/>
            <rFont val="Tahoma"/>
            <family val="2"/>
          </rPr>
          <t xml:space="preserve">
</t>
        </r>
      </text>
    </comment>
    <comment ref="P8" authorId="0" shapeId="0">
      <text>
        <r>
          <rPr>
            <sz val="9"/>
            <color indexed="81"/>
            <rFont val="Tahoma"/>
            <family val="2"/>
          </rPr>
          <t xml:space="preserve">Choisir O si la formation est co-accréditée; Ne rien mettre si la formation n'est pas accréditée
</t>
        </r>
      </text>
    </comment>
    <comment ref="T8" authorId="0" shapeId="0">
      <text>
        <r>
          <rPr>
            <sz val="9"/>
            <color indexed="81"/>
            <rFont val="Tahoma"/>
            <family val="2"/>
          </rPr>
          <t xml:space="preserve">Choisir O si la formation est en partenariat; Ne rien mettre si la formation n'est pas en partenariat
</t>
        </r>
      </text>
    </comment>
    <comment ref="B10" authorId="0" shapeId="0">
      <text>
        <r>
          <rPr>
            <b/>
            <sz val="9"/>
            <color indexed="81"/>
            <rFont val="Tahoma"/>
            <family val="2"/>
          </rPr>
          <t>à remplir quand ce sera disponible</t>
        </r>
        <r>
          <rPr>
            <sz val="9"/>
            <color indexed="81"/>
            <rFont val="Tahoma"/>
            <family val="2"/>
          </rPr>
          <t xml:space="preserve">
</t>
        </r>
      </text>
    </comment>
    <comment ref="E10" authorId="0" shapeId="0">
      <text>
        <r>
          <rPr>
            <sz val="9"/>
            <color indexed="81"/>
            <rFont val="Tahoma"/>
            <family val="2"/>
          </rPr>
          <t xml:space="preserve">Se mettre sur la cellule et choisir dans la liste
</t>
        </r>
      </text>
    </comment>
    <comment ref="F10" authorId="0" shapeId="0">
      <text>
        <r>
          <rPr>
            <b/>
            <sz val="9"/>
            <color indexed="81"/>
            <rFont val="Tahoma"/>
            <family val="2"/>
          </rPr>
          <t>Préciser dans le cas d'enseignements oblig. à choix ou d'options facultatives le nombre ECTS à choisir ou le nombre de matières à choisir</t>
        </r>
        <r>
          <rPr>
            <sz val="9"/>
            <color indexed="81"/>
            <rFont val="Tahoma"/>
            <family val="2"/>
          </rPr>
          <t xml:space="preserve">
</t>
        </r>
      </text>
    </comment>
    <comment ref="G10" authorId="0" shapeId="0">
      <text>
        <r>
          <rPr>
            <sz val="9"/>
            <color indexed="81"/>
            <rFont val="Tahoma"/>
            <family val="2"/>
          </rPr>
          <t xml:space="preserve">Se mettre dans la cellule et choisir O si l'enseignement est mutualisé. Si l'enseignement n'est pas mutualisé, ne rien remplir
</t>
        </r>
      </text>
    </comment>
    <comment ref="J10" authorId="0" shapeId="0">
      <text>
        <r>
          <rPr>
            <sz val="9"/>
            <color indexed="81"/>
            <rFont val="Tahoma"/>
            <family val="2"/>
          </rPr>
          <t xml:space="preserve">Si l'enseignement est pris en charge par un partenaire, mettre O sinon ne rien saisir dans la cellule
</t>
        </r>
      </text>
    </comment>
    <comment ref="K10" authorId="0" shapeId="0">
      <text>
        <r>
          <rPr>
            <b/>
            <sz val="9"/>
            <color indexed="81"/>
            <rFont val="Tahoma"/>
            <family val="2"/>
          </rPr>
          <t>Saisir les ECTS sur les lignes ECUE. Le calcul sur les UE se fait automatiquement</t>
        </r>
        <r>
          <rPr>
            <sz val="9"/>
            <color indexed="81"/>
            <rFont val="Tahoma"/>
            <family val="2"/>
          </rPr>
          <t xml:space="preserve">
</t>
        </r>
      </text>
    </comment>
    <comment ref="L10" authorId="0" shapeId="0">
      <text>
        <r>
          <rPr>
            <b/>
            <sz val="9"/>
            <color indexed="81"/>
            <rFont val="Tahoma"/>
            <family val="2"/>
          </rPr>
          <t>Saisir les lieux d'enseignement</t>
        </r>
        <r>
          <rPr>
            <sz val="9"/>
            <color indexed="81"/>
            <rFont val="Tahoma"/>
            <family val="2"/>
          </rPr>
          <t xml:space="preserve">
</t>
        </r>
      </text>
    </comment>
  </commentList>
</comments>
</file>

<file path=xl/comments3.xml><?xml version="1.0" encoding="utf-8"?>
<comments xmlns="http://schemas.openxmlformats.org/spreadsheetml/2006/main">
  <authors>
    <author>Nathalie Perichon</author>
  </authors>
  <commentList>
    <comment ref="A4" authorId="0" shapeId="0">
      <text>
        <r>
          <rPr>
            <b/>
            <sz val="9"/>
            <color indexed="81"/>
            <rFont val="Tahoma"/>
            <family val="2"/>
          </rPr>
          <t xml:space="preserve">Placez-vous sur la cellule B4 et Choisissez dans la liste déroulante
</t>
        </r>
        <r>
          <rPr>
            <sz val="9"/>
            <color indexed="81"/>
            <rFont val="Tahoma"/>
            <family val="2"/>
          </rPr>
          <t xml:space="preserve">
</t>
        </r>
      </text>
    </comment>
    <comment ref="E4" authorId="0" shapeId="0">
      <text>
        <r>
          <rPr>
            <b/>
            <sz val="9"/>
            <color indexed="81"/>
            <rFont val="Tahoma"/>
            <family val="2"/>
          </rPr>
          <t>FI=Formationinitiale
FA=Formation en apprentissage
FC=Formation continue</t>
        </r>
        <r>
          <rPr>
            <sz val="9"/>
            <color indexed="81"/>
            <rFont val="Tahoma"/>
            <family val="2"/>
          </rPr>
          <t xml:space="preserve">
</t>
        </r>
      </text>
    </comment>
    <comment ref="A5" authorId="0" shapeId="0">
      <text>
        <r>
          <rPr>
            <b/>
            <sz val="9"/>
            <color indexed="81"/>
            <rFont val="Tahoma"/>
            <family val="2"/>
          </rPr>
          <t>choisir la mention souhaitée dans la liste proposée</t>
        </r>
        <r>
          <rPr>
            <sz val="9"/>
            <color indexed="81"/>
            <rFont val="Tahoma"/>
            <family val="2"/>
          </rPr>
          <t xml:space="preserve">
</t>
        </r>
      </text>
    </comment>
    <comment ref="E5" authorId="0" shapeId="0">
      <text>
        <r>
          <rPr>
            <b/>
            <sz val="9"/>
            <color indexed="81"/>
            <rFont val="Tahoma"/>
            <family val="2"/>
          </rPr>
          <t>Notez ici le parcours type s'il y a lieu</t>
        </r>
      </text>
    </comment>
    <comment ref="R5" authorId="0" shapeId="0">
      <text>
        <r>
          <rPr>
            <b/>
            <sz val="9"/>
            <color indexed="81"/>
            <rFont val="Tahoma"/>
            <family val="2"/>
          </rPr>
          <t>Il s'agit ici d'entrer le seuil en nombre d'étudiants à partir duquel vous créerez un autre groupe</t>
        </r>
        <r>
          <rPr>
            <sz val="9"/>
            <color indexed="81"/>
            <rFont val="Tahoma"/>
            <family val="2"/>
          </rPr>
          <t xml:space="preserve">
</t>
        </r>
      </text>
    </comment>
    <comment ref="R6" authorId="0" shapeId="0">
      <text>
        <r>
          <rPr>
            <sz val="9"/>
            <color indexed="81"/>
            <rFont val="Tahoma"/>
            <family val="2"/>
          </rPr>
          <t xml:space="preserve">Vous pouvez mettre ici une moyenne d'heures ou un minimum et un maximum d'heures; par exemple : 1450/1600
</t>
        </r>
      </text>
    </comment>
    <comment ref="A8" authorId="0" shapeId="0">
      <text>
        <r>
          <rPr>
            <b/>
            <sz val="9"/>
            <color indexed="81"/>
            <rFont val="Tahoma"/>
            <family val="2"/>
          </rPr>
          <t>Vous noterez dans chacune des années les effectifs attendus</t>
        </r>
        <r>
          <rPr>
            <sz val="9"/>
            <color indexed="81"/>
            <rFont val="Tahoma"/>
            <family val="2"/>
          </rPr>
          <t xml:space="preserve">
</t>
        </r>
      </text>
    </comment>
    <comment ref="P8" authorId="0" shapeId="0">
      <text>
        <r>
          <rPr>
            <sz val="9"/>
            <color indexed="81"/>
            <rFont val="Tahoma"/>
            <family val="2"/>
          </rPr>
          <t xml:space="preserve">Choisir O si la formation est co-accréditée; Ne rien mettre si la formation n'est pas accréditée
</t>
        </r>
      </text>
    </comment>
    <comment ref="T8" authorId="0" shapeId="0">
      <text>
        <r>
          <rPr>
            <sz val="9"/>
            <color indexed="81"/>
            <rFont val="Tahoma"/>
            <family val="2"/>
          </rPr>
          <t xml:space="preserve">Choisir O si la formation est en partenariat; Ne rien mettre si la formation n'est pas en partenariat
</t>
        </r>
      </text>
    </comment>
    <comment ref="B10" authorId="0" shapeId="0">
      <text>
        <r>
          <rPr>
            <b/>
            <sz val="9"/>
            <color indexed="81"/>
            <rFont val="Tahoma"/>
            <family val="2"/>
          </rPr>
          <t>à remplir quand ce sera disponible</t>
        </r>
        <r>
          <rPr>
            <sz val="9"/>
            <color indexed="81"/>
            <rFont val="Tahoma"/>
            <family val="2"/>
          </rPr>
          <t xml:space="preserve">
</t>
        </r>
      </text>
    </comment>
    <comment ref="E10" authorId="0" shapeId="0">
      <text>
        <r>
          <rPr>
            <sz val="9"/>
            <color indexed="81"/>
            <rFont val="Tahoma"/>
            <family val="2"/>
          </rPr>
          <t xml:space="preserve">Se mettre sur la cellule et choisir dans la liste
</t>
        </r>
      </text>
    </comment>
    <comment ref="F10" authorId="0" shapeId="0">
      <text>
        <r>
          <rPr>
            <b/>
            <sz val="9"/>
            <color indexed="81"/>
            <rFont val="Tahoma"/>
            <family val="2"/>
          </rPr>
          <t>Préciser dans le cas d'enseignements oblig. à choix ou d'options facultatives le nombre ECTS à choisir ou le nombre de matières à choisir</t>
        </r>
        <r>
          <rPr>
            <sz val="9"/>
            <color indexed="81"/>
            <rFont val="Tahoma"/>
            <family val="2"/>
          </rPr>
          <t xml:space="preserve">
</t>
        </r>
      </text>
    </comment>
    <comment ref="G10" authorId="0" shapeId="0">
      <text>
        <r>
          <rPr>
            <sz val="9"/>
            <color indexed="81"/>
            <rFont val="Tahoma"/>
            <family val="2"/>
          </rPr>
          <t xml:space="preserve">Se mettre dans la cellule et choisir O si l'enseignement est mutualisé. Si l'enseignement n'est pas mutualisé, ne rien remplir
</t>
        </r>
      </text>
    </comment>
    <comment ref="J10" authorId="0" shapeId="0">
      <text>
        <r>
          <rPr>
            <sz val="9"/>
            <color indexed="81"/>
            <rFont val="Tahoma"/>
            <family val="2"/>
          </rPr>
          <t xml:space="preserve">Si l'enseignement est pris en charge par un partenaire, mettre O sinon ne rien saisir dans la cellule
</t>
        </r>
      </text>
    </comment>
    <comment ref="K10" authorId="0" shapeId="0">
      <text>
        <r>
          <rPr>
            <b/>
            <sz val="9"/>
            <color indexed="81"/>
            <rFont val="Tahoma"/>
            <family val="2"/>
          </rPr>
          <t>Saisir les ECTS sur les lignes ECUE. Le calcul sur les UE se fait automatiquement</t>
        </r>
        <r>
          <rPr>
            <sz val="9"/>
            <color indexed="81"/>
            <rFont val="Tahoma"/>
            <family val="2"/>
          </rPr>
          <t xml:space="preserve">
</t>
        </r>
      </text>
    </comment>
    <comment ref="L10" authorId="0" shapeId="0">
      <text>
        <r>
          <rPr>
            <b/>
            <sz val="9"/>
            <color indexed="81"/>
            <rFont val="Tahoma"/>
            <family val="2"/>
          </rPr>
          <t>Saisir les lieux d'enseignement</t>
        </r>
        <r>
          <rPr>
            <sz val="9"/>
            <color indexed="81"/>
            <rFont val="Tahoma"/>
            <family val="2"/>
          </rPr>
          <t xml:space="preserve">
</t>
        </r>
      </text>
    </comment>
  </commentList>
</comments>
</file>

<file path=xl/comments4.xml><?xml version="1.0" encoding="utf-8"?>
<comments xmlns="http://schemas.openxmlformats.org/spreadsheetml/2006/main">
  <authors>
    <author>Nathalie Perichon</author>
  </authors>
  <commentList>
    <comment ref="A4" authorId="0" shapeId="0">
      <text>
        <r>
          <rPr>
            <b/>
            <sz val="9"/>
            <color indexed="81"/>
            <rFont val="Tahoma"/>
            <family val="2"/>
          </rPr>
          <t xml:space="preserve">Placez-vous sur la cellule B4 et Choisissez dans la liste déroulante
</t>
        </r>
        <r>
          <rPr>
            <sz val="9"/>
            <color indexed="81"/>
            <rFont val="Tahoma"/>
            <family val="2"/>
          </rPr>
          <t xml:space="preserve">
</t>
        </r>
      </text>
    </comment>
    <comment ref="E4" authorId="0" shapeId="0">
      <text>
        <r>
          <rPr>
            <b/>
            <sz val="9"/>
            <color indexed="81"/>
            <rFont val="Tahoma"/>
            <family val="2"/>
          </rPr>
          <t>FI=Formationinitiale
FA=Formation en apprentissage
FC=Formation continue</t>
        </r>
        <r>
          <rPr>
            <sz val="9"/>
            <color indexed="81"/>
            <rFont val="Tahoma"/>
            <family val="2"/>
          </rPr>
          <t xml:space="preserve">
</t>
        </r>
      </text>
    </comment>
    <comment ref="A5" authorId="0" shapeId="0">
      <text>
        <r>
          <rPr>
            <b/>
            <sz val="9"/>
            <color indexed="81"/>
            <rFont val="Tahoma"/>
            <family val="2"/>
          </rPr>
          <t>choisir la mention souhaitée dans la liste proposée</t>
        </r>
        <r>
          <rPr>
            <sz val="9"/>
            <color indexed="81"/>
            <rFont val="Tahoma"/>
            <family val="2"/>
          </rPr>
          <t xml:space="preserve">
</t>
        </r>
      </text>
    </comment>
    <comment ref="E5" authorId="0" shapeId="0">
      <text>
        <r>
          <rPr>
            <b/>
            <sz val="9"/>
            <color indexed="81"/>
            <rFont val="Tahoma"/>
            <family val="2"/>
          </rPr>
          <t>Notez ici le parcours type s'il y a lieu</t>
        </r>
      </text>
    </comment>
    <comment ref="R5" authorId="0" shapeId="0">
      <text>
        <r>
          <rPr>
            <b/>
            <sz val="9"/>
            <color indexed="81"/>
            <rFont val="Tahoma"/>
            <family val="2"/>
          </rPr>
          <t>Il s'agit ici d'entrer le seuil en nombre d'étudiants à partir duquel vous créerez un autre groupe</t>
        </r>
        <r>
          <rPr>
            <sz val="9"/>
            <color indexed="81"/>
            <rFont val="Tahoma"/>
            <family val="2"/>
          </rPr>
          <t xml:space="preserve">
</t>
        </r>
      </text>
    </comment>
    <comment ref="R6" authorId="0" shapeId="0">
      <text>
        <r>
          <rPr>
            <sz val="9"/>
            <color indexed="81"/>
            <rFont val="Tahoma"/>
            <family val="2"/>
          </rPr>
          <t xml:space="preserve">Vous pouvez mettre ici une moyenne d'heures ou un minimum et un maximum d'heures; par exemple : 1450/1600
</t>
        </r>
      </text>
    </comment>
    <comment ref="A8" authorId="0" shapeId="0">
      <text>
        <r>
          <rPr>
            <b/>
            <sz val="9"/>
            <color indexed="81"/>
            <rFont val="Tahoma"/>
            <family val="2"/>
          </rPr>
          <t>Vous noterez dans chacune des années les effectifs attendus</t>
        </r>
        <r>
          <rPr>
            <sz val="9"/>
            <color indexed="81"/>
            <rFont val="Tahoma"/>
            <family val="2"/>
          </rPr>
          <t xml:space="preserve">
</t>
        </r>
      </text>
    </comment>
    <comment ref="P8" authorId="0" shapeId="0">
      <text>
        <r>
          <rPr>
            <sz val="9"/>
            <color indexed="81"/>
            <rFont val="Tahoma"/>
            <family val="2"/>
          </rPr>
          <t xml:space="preserve">Choisir O si la formation est co-accréditée; Ne rien mettre si la formation n'est pas accréditée
</t>
        </r>
      </text>
    </comment>
    <comment ref="T8" authorId="0" shapeId="0">
      <text>
        <r>
          <rPr>
            <sz val="9"/>
            <color indexed="81"/>
            <rFont val="Tahoma"/>
            <family val="2"/>
          </rPr>
          <t xml:space="preserve">Choisir O si la formation est en partenariat; Ne rien mettre si la formation n'est pas en partenariat
</t>
        </r>
      </text>
    </comment>
    <comment ref="B10" authorId="0" shapeId="0">
      <text>
        <r>
          <rPr>
            <b/>
            <sz val="9"/>
            <color indexed="81"/>
            <rFont val="Tahoma"/>
            <family val="2"/>
          </rPr>
          <t>à remplir quand ce sera disponible</t>
        </r>
        <r>
          <rPr>
            <sz val="9"/>
            <color indexed="81"/>
            <rFont val="Tahoma"/>
            <family val="2"/>
          </rPr>
          <t xml:space="preserve">
</t>
        </r>
      </text>
    </comment>
    <comment ref="E10" authorId="0" shapeId="0">
      <text>
        <r>
          <rPr>
            <sz val="9"/>
            <color indexed="81"/>
            <rFont val="Tahoma"/>
            <family val="2"/>
          </rPr>
          <t xml:space="preserve">Se mettre sur la cellule et choisir dans la liste
</t>
        </r>
      </text>
    </comment>
    <comment ref="F10" authorId="0" shapeId="0">
      <text>
        <r>
          <rPr>
            <b/>
            <sz val="9"/>
            <color indexed="81"/>
            <rFont val="Tahoma"/>
            <family val="2"/>
          </rPr>
          <t>Préciser dans le cas d'enseignements oblig. à choix ou d'options facultatives le nombre ECTS à choisir ou le nombre de matières à choisir</t>
        </r>
        <r>
          <rPr>
            <sz val="9"/>
            <color indexed="81"/>
            <rFont val="Tahoma"/>
            <family val="2"/>
          </rPr>
          <t xml:space="preserve">
</t>
        </r>
      </text>
    </comment>
    <comment ref="G10" authorId="0" shapeId="0">
      <text>
        <r>
          <rPr>
            <sz val="9"/>
            <color indexed="81"/>
            <rFont val="Tahoma"/>
            <family val="2"/>
          </rPr>
          <t xml:space="preserve">Se mettre dans la cellule et choisir O si l'enseignement est mutualisé. Si l'enseignement n'est pas mutualisé, ne rien remplir
</t>
        </r>
      </text>
    </comment>
    <comment ref="J10" authorId="0" shapeId="0">
      <text>
        <r>
          <rPr>
            <sz val="9"/>
            <color indexed="81"/>
            <rFont val="Tahoma"/>
            <family val="2"/>
          </rPr>
          <t xml:space="preserve">Si l'enseignement est pris en charge par un partenaire, mettre O sinon ne rien saisir dans la cellule
</t>
        </r>
      </text>
    </comment>
    <comment ref="K10" authorId="0" shapeId="0">
      <text>
        <r>
          <rPr>
            <b/>
            <sz val="9"/>
            <color indexed="81"/>
            <rFont val="Tahoma"/>
            <family val="2"/>
          </rPr>
          <t>Saisir les ECTS sur les lignes ECUE. Le calcul sur les UE se fait automatiquement</t>
        </r>
        <r>
          <rPr>
            <sz val="9"/>
            <color indexed="81"/>
            <rFont val="Tahoma"/>
            <family val="2"/>
          </rPr>
          <t xml:space="preserve">
</t>
        </r>
      </text>
    </comment>
    <comment ref="L10" authorId="0" shapeId="0">
      <text>
        <r>
          <rPr>
            <b/>
            <sz val="9"/>
            <color indexed="81"/>
            <rFont val="Tahoma"/>
            <family val="2"/>
          </rPr>
          <t>Saisir les lieux d'enseignement</t>
        </r>
        <r>
          <rPr>
            <sz val="9"/>
            <color indexed="81"/>
            <rFont val="Tahoma"/>
            <family val="2"/>
          </rPr>
          <t xml:space="preserve">
</t>
        </r>
      </text>
    </comment>
  </commentList>
</comments>
</file>

<file path=xl/sharedStrings.xml><?xml version="1.0" encoding="utf-8"?>
<sst xmlns="http://schemas.openxmlformats.org/spreadsheetml/2006/main" count="859" uniqueCount="350">
  <si>
    <t>CONSIGNES</t>
  </si>
  <si>
    <t>Vous avez ouvert la grille des DEUST :</t>
  </si>
  <si>
    <t xml:space="preserve"> - 2 onglets semestre : un onglet par semestre</t>
  </si>
  <si>
    <t xml:space="preserve"> - un onglet "DEUST" présentant le total des heures pour le diplôme (heures en présentiel et charges d'enseignement) qui se renseigne atomatiquement.</t>
  </si>
  <si>
    <t xml:space="preserve"> - un onglet nommé CONSIGNES où vous trouverez quelques indications pour vous aider à remplir le document</t>
  </si>
  <si>
    <t xml:space="preserve"> - un onglet avec la liste des mentions autorisées , "Liste des mentions de LP"</t>
  </si>
  <si>
    <t>Vous êtes invités à créer autant de classeurs excel que vous avez de mentions et parcours-types de licence professionnelle : ainsi si vous avez une licence professionnelle mention W et trois parcours types X, Y, Z , il faudra créer 3 classeurs excel : un pour la mention W parcours X, un pour la mention W parcours Y et un autre pour la mention W parcours Z.</t>
  </si>
  <si>
    <t>Le nommage des classeurs excel commencera obligatoirement par le nom de l'UFR en abrégé suivi de la mention et éventuellement du parcours type (PT); 
par exemple, LLSH LP Mention XXXX  PT YYY</t>
  </si>
  <si>
    <t>1ère étape</t>
  </si>
  <si>
    <t>SE PLACER SUR L'ONGLET Semestre 5</t>
  </si>
  <si>
    <r>
      <t xml:space="preserve"> - </t>
    </r>
    <r>
      <rPr>
        <b/>
        <u/>
        <sz val="11"/>
        <color theme="1"/>
        <rFont val="Calibri"/>
        <family val="2"/>
        <scheme val="minor"/>
      </rPr>
      <t>Remplir l'en-tête de l'onglet "semestre 5"</t>
    </r>
    <r>
      <rPr>
        <sz val="12"/>
        <color theme="1"/>
        <rFont val="Calibri"/>
        <family val="2"/>
        <scheme val="minor"/>
      </rPr>
      <t xml:space="preserve"> : composante, domaine, mention, nom du responsable de la mention, parcours type (s'il y en a un), nom du responsable du parcours type,</t>
    </r>
  </si>
  <si>
    <t>effectif prévisionnel pour chaque année, régime d'inscription proposé à l'étudiant (FI, FA, FC), formation co-accréditée ou non, formation en partenariat ou non,</t>
  </si>
  <si>
    <t>taille prévisionnelle des groupes, nombre d'heures maquette</t>
  </si>
  <si>
    <t>Domaine :</t>
  </si>
  <si>
    <t>choisir dans la liste déroulante</t>
  </si>
  <si>
    <r>
      <rPr>
        <u/>
        <sz val="11"/>
        <color theme="1"/>
        <rFont val="Calibri"/>
        <family val="2"/>
        <scheme val="minor"/>
      </rPr>
      <t>Mention :</t>
    </r>
    <r>
      <rPr>
        <sz val="12"/>
        <color theme="1"/>
        <rFont val="Calibri"/>
        <family val="2"/>
        <scheme val="minor"/>
      </rPr>
      <t xml:space="preserve"> </t>
    </r>
  </si>
  <si>
    <t>choisir la mention dans la liste proposée</t>
  </si>
  <si>
    <r>
      <rPr>
        <u/>
        <sz val="11"/>
        <color theme="1"/>
        <rFont val="Calibri"/>
        <family val="2"/>
        <scheme val="minor"/>
      </rPr>
      <t>Parcours type</t>
    </r>
    <r>
      <rPr>
        <sz val="12"/>
        <color theme="1"/>
        <rFont val="Calibri"/>
        <family val="2"/>
        <scheme val="minor"/>
      </rPr>
      <t xml:space="preserve"> : le parcours type a vocation à être sur le parchemin délivré à l'étudiant; Il peut s'apparenter aux anciennes spécialités de licence professionnelle.</t>
    </r>
  </si>
  <si>
    <r>
      <rPr>
        <u/>
        <sz val="11"/>
        <color theme="1"/>
        <rFont val="Calibri"/>
        <family val="2"/>
        <scheme val="minor"/>
      </rPr>
      <t>Taille prévisionnelle des groupes</t>
    </r>
    <r>
      <rPr>
        <sz val="12"/>
        <color theme="1"/>
        <rFont val="Calibri"/>
        <family val="2"/>
        <scheme val="minor"/>
      </rPr>
      <t xml:space="preserve"> : il s'agit de noter ici par type de groupes le nombre maximum d'étudiants prévu par groupe</t>
    </r>
  </si>
  <si>
    <r>
      <rPr>
        <u/>
        <sz val="11"/>
        <color theme="1"/>
        <rFont val="Calibri"/>
        <family val="2"/>
        <scheme val="minor"/>
      </rPr>
      <t>Effectif prévisionnel pour l'année de licence professionnelle</t>
    </r>
    <r>
      <rPr>
        <sz val="12"/>
        <color theme="1"/>
        <rFont val="Calibri"/>
        <family val="2"/>
        <scheme val="minor"/>
      </rPr>
      <t xml:space="preserve"> : noter ici le nombre d'étudiants prévu.</t>
    </r>
  </si>
  <si>
    <r>
      <rPr>
        <u/>
        <sz val="11"/>
        <color theme="1"/>
        <rFont val="Calibri"/>
        <family val="2"/>
        <scheme val="minor"/>
      </rPr>
      <t>Nombre d'heures maquette en présentiel par étudiant</t>
    </r>
    <r>
      <rPr>
        <sz val="12"/>
        <color theme="1"/>
        <rFont val="Calibri"/>
        <family val="2"/>
        <scheme val="minor"/>
      </rPr>
      <t xml:space="preserve"> : on notera ici soit le nombre d'heures soit un nombre minimum et un nombre maximum (suivant les options et les matières obligatoires à choix) ; par exemple , 1500 ou 1450/1600</t>
    </r>
  </si>
  <si>
    <r>
      <rPr>
        <u/>
        <sz val="11"/>
        <color theme="1"/>
        <rFont val="Calibri"/>
        <family val="2"/>
        <scheme val="minor"/>
      </rPr>
      <t>Formation en FI, FA, FC</t>
    </r>
    <r>
      <rPr>
        <sz val="12"/>
        <color theme="1"/>
        <rFont val="Calibri"/>
        <family val="2"/>
        <scheme val="minor"/>
      </rPr>
      <t xml:space="preserve"> : Choisir dans la liste</t>
    </r>
  </si>
  <si>
    <r>
      <rPr>
        <u/>
        <sz val="11"/>
        <color theme="1"/>
        <rFont val="Calibri"/>
        <family val="2"/>
        <scheme val="minor"/>
      </rPr>
      <t>Formation co-accréditée (avec UPEM)</t>
    </r>
    <r>
      <rPr>
        <sz val="12"/>
        <color theme="1"/>
        <rFont val="Calibri"/>
        <family val="2"/>
        <scheme val="minor"/>
      </rPr>
      <t xml:space="preserve"> : Mettre O si c'est le cas</t>
    </r>
  </si>
  <si>
    <r>
      <rPr>
        <u/>
        <sz val="11"/>
        <color theme="1"/>
        <rFont val="Calibri"/>
        <family val="2"/>
        <scheme val="minor"/>
      </rPr>
      <t>Formation en partenariat</t>
    </r>
    <r>
      <rPr>
        <sz val="12"/>
        <color theme="1"/>
        <rFont val="Calibri"/>
        <family val="2"/>
        <scheme val="minor"/>
      </rPr>
      <t xml:space="preserve"> : Mettre O si c'est le cas et citez le(s) établissement(s) concerné(s).</t>
    </r>
  </si>
  <si>
    <t>Cet entête n'est à remplir qu'une seule fois (il est inutile de le remplir dans l' onglet S6)</t>
  </si>
  <si>
    <r>
      <rPr>
        <b/>
        <u/>
        <sz val="11"/>
        <color rgb="FFFF0000"/>
        <rFont val="Calibri"/>
        <family val="2"/>
        <scheme val="minor"/>
      </rPr>
      <t>2ème étape</t>
    </r>
    <r>
      <rPr>
        <sz val="12"/>
        <color theme="1"/>
        <rFont val="Calibri"/>
        <family val="2"/>
        <scheme val="minor"/>
      </rPr>
      <t xml:space="preserve"> : Remplir la liste des intitulés d'UE et de cours; créer ceux qui vous manquent en vous reportant ci-dessous à la rubrique "comment créer un ECUE ou un ensemble UE/ECUE"</t>
    </r>
  </si>
  <si>
    <r>
      <rPr>
        <b/>
        <u/>
        <sz val="11"/>
        <color rgb="FFFF0000"/>
        <rFont val="Calibri"/>
        <family val="2"/>
        <scheme val="minor"/>
      </rPr>
      <t>3ème étape</t>
    </r>
    <r>
      <rPr>
        <sz val="12"/>
        <color theme="1"/>
        <rFont val="Calibri"/>
        <family val="2"/>
        <scheme val="minor"/>
      </rPr>
      <t xml:space="preserve"> : Pour chaque ECUE, remplir les  colonnes de couleur jaune (caractéristiques des enseignements) et verte (volume horaire des enseignements semestriel) - </t>
    </r>
    <r>
      <rPr>
        <b/>
        <sz val="11"/>
        <color rgb="FFFF0000"/>
        <rFont val="Calibri"/>
        <family val="2"/>
        <scheme val="minor"/>
      </rPr>
      <t>NE PAS REMPLIR LES COLONNES de couleur bleue (le calcul des heures en présentiel et des charges d'enseignement se fait automatiquement) et rose (modalités de contrôle des connaissances qui seront demandées plus tard)
NE PAS REMPLIR LES COLONNES POUR LES INTITULES D'U.E. (REMPLISSAGE AUTOMATIQUE)</t>
    </r>
  </si>
  <si>
    <r>
      <rPr>
        <b/>
        <u/>
        <sz val="11"/>
        <color rgb="FFFF0000"/>
        <rFont val="Calibri"/>
        <family val="2"/>
        <scheme val="minor"/>
      </rPr>
      <t>4ème étape</t>
    </r>
    <r>
      <rPr>
        <sz val="12"/>
        <color theme="1"/>
        <rFont val="Calibri"/>
        <family val="2"/>
        <scheme val="minor"/>
      </rPr>
      <t xml:space="preserve"> : Répéter l'étape 2 et 3 pour chaque onglet "semestre".</t>
    </r>
  </si>
  <si>
    <t>comment créer un ECUE ou un ensemble UE/ECUE</t>
  </si>
  <si>
    <t>pour insérer un ECUE :</t>
  </si>
  <si>
    <t>se placer sur le numéro d'une ligne ECUE, toute la ligne est sélectionnée et faire "Copier" en cliquant  sur le bouton droit de la souris; puis se placer sur le numéro de ligne en dessous et faites "Insérer les cellules copiées" en cliquant sur le bouton droit de la souris : tous les calculs sont alors pris en compte.</t>
  </si>
  <si>
    <t>pour insérer une UE et des ECUE :</t>
  </si>
  <si>
    <t>se placer sur les lignes 61 à 67 afin de les sélectionner entièrement, puis faites avec le bouton droit de la souris "Copier"</t>
  </si>
  <si>
    <t>aller à la cellule</t>
  </si>
  <si>
    <t>Se placer ensuite sur la cellule A61 (colonne A ligne 61) puis faites avec le bouton droit de la souris "Insérer les cellules copier" ; les formules de calcul sont copiées.</t>
  </si>
  <si>
    <t>V2</t>
  </si>
  <si>
    <t>COMPOSANTE</t>
  </si>
  <si>
    <t>STAPS</t>
  </si>
  <si>
    <t>DIPLÔME</t>
  </si>
  <si>
    <t>DEUST métiers de la FORME</t>
  </si>
  <si>
    <t xml:space="preserve">DOMAINE :      </t>
  </si>
  <si>
    <t>SHS</t>
  </si>
  <si>
    <t>Formation proposée en :</t>
  </si>
  <si>
    <t>FC</t>
  </si>
  <si>
    <t>CM</t>
  </si>
  <si>
    <t>TD</t>
  </si>
  <si>
    <t>TP</t>
  </si>
  <si>
    <t>MENTION :</t>
  </si>
  <si>
    <t>Métiers de la forme</t>
  </si>
  <si>
    <t>PARCOURS TYPE :</t>
  </si>
  <si>
    <t>Taille présionnelle des groupes (en nombre d'étudiants)</t>
  </si>
  <si>
    <t>Nom du responsable de la mention :</t>
  </si>
  <si>
    <t>SULTAN &amp; DELAHAYE</t>
  </si>
  <si>
    <t>Nom du responsable du parcours type :</t>
  </si>
  <si>
    <t>Nombre d'heures maquette en présentiel par étudiant</t>
  </si>
  <si>
    <t>DEUST</t>
  </si>
  <si>
    <t>CES RUBRIQUES SERONT A REMPLIR ULTERIEUREMENT</t>
  </si>
  <si>
    <t xml:space="preserve">Effectif prévisionnel : </t>
  </si>
  <si>
    <t>Formation co-accréditée 
avec UPEM :</t>
  </si>
  <si>
    <t>Formation en partenariat :</t>
  </si>
  <si>
    <t>oui</t>
  </si>
  <si>
    <t>Si oui, quels établissements :</t>
  </si>
  <si>
    <t>Entreprises : Health City Neoness Energie Forme</t>
  </si>
  <si>
    <t>MODALITES DE CONTRÔLE DES CONNAISSANCES</t>
  </si>
  <si>
    <r>
      <t xml:space="preserve">SEMESTRE :   </t>
    </r>
    <r>
      <rPr>
        <b/>
        <sz val="14"/>
        <rFont val="Arial"/>
        <family val="2"/>
      </rPr>
      <t>1</t>
    </r>
  </si>
  <si>
    <t>Caractéristiques des enseignements</t>
  </si>
  <si>
    <t>Travail personnel étudiant</t>
  </si>
  <si>
    <t>Volume horaire semestriel
des enseignements</t>
  </si>
  <si>
    <t>Durée totale d'enseignement en présentiel par étudiant  en EQTD
(offre cumulée)</t>
  </si>
  <si>
    <t>Durée totale d'enseignement en présentiel par étudiant
(offre cumulée)</t>
  </si>
  <si>
    <t>Durée totale d'enseignement en présentiel par étudiant (hors  options facultatives)</t>
  </si>
  <si>
    <t>Charges d'enseignement en EQTD
(offre cumulée)</t>
  </si>
  <si>
    <t>Charges d'enseignement en EQTD (hors options facultatives et hors enseignements mutualisés)</t>
  </si>
  <si>
    <t>REGIME GENERAL*</t>
  </si>
  <si>
    <t>REGIME DEROGATOIRE*</t>
  </si>
  <si>
    <t>2EME SESSION*</t>
  </si>
  <si>
    <t>code APOGEE</t>
  </si>
  <si>
    <t>Intitulés des UE et des ECUE</t>
  </si>
  <si>
    <t>Section CNU de l'ensei-
gnement</t>
  </si>
  <si>
    <t>Type d'enseignement</t>
  </si>
  <si>
    <t>Modalités des enseignements oblig. à choix et des options facultatives</t>
  </si>
  <si>
    <t xml:space="preserve">enseignement ou UE mutualisé
</t>
  </si>
  <si>
    <t>Enseignement pris en charge par le ou les partenaires</t>
  </si>
  <si>
    <t>ECTS</t>
  </si>
  <si>
    <t>Commune des enseignements</t>
  </si>
  <si>
    <t>Nbre d'heures estimées</t>
  </si>
  <si>
    <t xml:space="preserve">TP 
</t>
  </si>
  <si>
    <t>Contöle continu</t>
  </si>
  <si>
    <t>Examen</t>
  </si>
  <si>
    <t>Examen Terminal</t>
  </si>
  <si>
    <t>dans la mention</t>
  </si>
  <si>
    <t>dans la composante</t>
  </si>
  <si>
    <t>inter-composante</t>
  </si>
  <si>
    <t>Nbre d'heures</t>
  </si>
  <si>
    <t>Nbre de groupes</t>
  </si>
  <si>
    <t>total heures en EQ TD
(1)</t>
  </si>
  <si>
    <t>total heures en EQ TD
(2)</t>
  </si>
  <si>
    <t>total heures en EQ TD
(3)</t>
  </si>
  <si>
    <t>Ecrit
%</t>
  </si>
  <si>
    <t>Oral
%</t>
  </si>
  <si>
    <t>TP
%</t>
  </si>
  <si>
    <t>Nbre d'épreuves</t>
  </si>
  <si>
    <t>Intitulé de l'UE</t>
  </si>
  <si>
    <t>Oblig.</t>
  </si>
  <si>
    <t>UPEC STAPS</t>
  </si>
  <si>
    <t>ECUE</t>
  </si>
  <si>
    <t>1.1  MARKETING</t>
  </si>
  <si>
    <t>1.2 CADRE LEGAL</t>
  </si>
  <si>
    <t>2.1 PRESENTATION ET USAGE DES EQUIPEMENTS</t>
  </si>
  <si>
    <t>ENTREPRISES PARTENAIRES</t>
  </si>
  <si>
    <t>2.2 THÉORIE DE L'INTERVENTION</t>
  </si>
  <si>
    <t xml:space="preserve">     </t>
  </si>
  <si>
    <t>3.1 ANATOMIE</t>
  </si>
  <si>
    <t>3.2 PHYSIOLOGIE</t>
  </si>
  <si>
    <t xml:space="preserve">4.1 METHODES ET TECHNIQUES </t>
  </si>
  <si>
    <t>4.2 PRATIQUE PERSONNELLE</t>
  </si>
  <si>
    <t xml:space="preserve">5.1 METHODES ET TECHNIQUES </t>
  </si>
  <si>
    <t>5.2 PRATIQUE PERSONNELLE</t>
  </si>
  <si>
    <t>6.1 DÉVELOPPEMENT DU COMPORTEMENT PROFESSIONNEL</t>
  </si>
  <si>
    <t>6.2 INFORMATIQUE</t>
  </si>
  <si>
    <t xml:space="preserve">TOTAL ECTS </t>
  </si>
  <si>
    <t>Total Heures</t>
  </si>
  <si>
    <t>* Le total des pourcentages doit atteindre 100%</t>
  </si>
  <si>
    <t>DEUST M DE LA FORME</t>
  </si>
  <si>
    <t>Effectif prévisionnel :</t>
  </si>
  <si>
    <t>SEMESTRE :   2</t>
  </si>
  <si>
    <t>7.1 MARKETING</t>
  </si>
  <si>
    <t>7.2 CADRE LEGAL</t>
  </si>
  <si>
    <t>8.1 EVALUATION ET PRISE EN CHARGE DU PRATIQUANT</t>
  </si>
  <si>
    <t>8.2 THÉORIE DE L'INTERVENTION</t>
  </si>
  <si>
    <t>9.1 ANATOMIE</t>
  </si>
  <si>
    <t>9.2 PHYSIOLOGIE</t>
  </si>
  <si>
    <t>10.1 METHODES ET TECHNIQUES cours collectifs</t>
  </si>
  <si>
    <t>10.2 PRATIQUE PERSONNELLE cours collectifs</t>
  </si>
  <si>
    <t>11.1 METHODES ET TECHNIQUES cardio training + musculation</t>
  </si>
  <si>
    <t>11.2 PRATIQUE PERSONNELLE cardio training + musculation</t>
  </si>
  <si>
    <t>12.1 ANGLAIS</t>
  </si>
  <si>
    <t>12.2 CONSTRUCTION ET RAPPORT DE STAGE</t>
  </si>
  <si>
    <t>SEMESTRE :   3</t>
  </si>
  <si>
    <t>13.1 GESTION COMPTABLE ET FINANCIERE</t>
  </si>
  <si>
    <t>13.2 CADRE LEGAL</t>
  </si>
  <si>
    <t>14.1 EVALUATION ET PRISE EN CHARGE DES PRATIQUANTS</t>
  </si>
  <si>
    <t>14.2 APPRENTISSAGES MOTEUR</t>
  </si>
  <si>
    <t>14.3 SOCIOLOGIE DES PRATIQUES CORPORELLES</t>
  </si>
  <si>
    <t>15.1 ANATOMIE</t>
  </si>
  <si>
    <t>15.2 PHYSIOLOGIE</t>
  </si>
  <si>
    <t xml:space="preserve"> 16.1 METHODES ET TECHNIQUES cours collectifs</t>
  </si>
  <si>
    <t>16.2 PRATIQUES PERSONNELLES cours collectifs</t>
  </si>
  <si>
    <t>17.1 METHODES ET TECHNIQUES cardio training + musculation</t>
  </si>
  <si>
    <t>17.2 PRATIQUES PERSONNELLES cardio training + musculation</t>
  </si>
  <si>
    <t>18.1 DEVELOPPEMENT DU COMPORTEMENT PROFESSIONNEL</t>
  </si>
  <si>
    <t>18.2 ANGLAIS</t>
  </si>
  <si>
    <t>SEMESTRE :   4</t>
  </si>
  <si>
    <t>19.1 MARKETING</t>
  </si>
  <si>
    <t>19.2 CADRE LEGAL</t>
  </si>
  <si>
    <t>20.1 PRESENTATION ET USAGES DES EQUIPEMENTS</t>
  </si>
  <si>
    <t>20.2 SOCIOLOGIE DES PRATIQUES CORPORELLES</t>
  </si>
  <si>
    <t>21.1 CULTURE DE L'ENTREPRISE ET MANAGEMENT DES RESSOURCES HUMAINES</t>
  </si>
  <si>
    <t>21.2 DEVELOPPEMENT ET COMPORTEMENT PROFESSIONNEL</t>
  </si>
  <si>
    <t xml:space="preserve"> 22.1 METHODES ET TECHNIQUES cours collectifs</t>
  </si>
  <si>
    <t>22.2 PRATIQUES PERSONNELLES cours collectifs</t>
  </si>
  <si>
    <t>23.1 METHODES ET TECHNIQUES cardio training + musculation</t>
  </si>
  <si>
    <t>23.2 PRATIQUES PERSONNELLES cardio training + musculation</t>
  </si>
  <si>
    <t>24.1 INFORMATIQUE</t>
  </si>
  <si>
    <t>24.2 CONSTRUCTION DU RAPPORT DE STAGE</t>
  </si>
  <si>
    <t>Durée d'enseignement par étudiant  en EQTD
(offre cumulée)</t>
  </si>
  <si>
    <t>Durée totale d'enseignement par étudiant
(offre cumulée)</t>
  </si>
  <si>
    <t>Durée totale d'enseignement par étudiant (hors  options facultatives)</t>
  </si>
  <si>
    <t>S1</t>
  </si>
  <si>
    <t>S2</t>
  </si>
  <si>
    <t>S3</t>
  </si>
  <si>
    <t>S4</t>
  </si>
  <si>
    <t>Total</t>
  </si>
  <si>
    <t>Liste des mentions de Licence professionnelle adoptée au CNESER du 17 mars 2014</t>
  </si>
  <si>
    <t>Liste régime</t>
  </si>
  <si>
    <t>Liste domaine</t>
  </si>
  <si>
    <t>Liste choix</t>
  </si>
  <si>
    <t xml:space="preserve">Acoustique et vibrations </t>
  </si>
  <si>
    <t>FI</t>
  </si>
  <si>
    <t>ALL</t>
  </si>
  <si>
    <t>O</t>
  </si>
  <si>
    <t xml:space="preserve">Activités juridiques </t>
  </si>
  <si>
    <t>FA</t>
  </si>
  <si>
    <t>DEG</t>
  </si>
  <si>
    <t>Oblig. à choix</t>
  </si>
  <si>
    <t xml:space="preserve">Agent de recherches privées </t>
  </si>
  <si>
    <t>Options facultatives</t>
  </si>
  <si>
    <t xml:space="preserve">Agriculture biologique : production, conseil, certification et commercialisation </t>
  </si>
  <si>
    <t>STS</t>
  </si>
  <si>
    <t xml:space="preserve">Agronomie </t>
  </si>
  <si>
    <t xml:space="preserve">Aménagement paysager : conception, gestion, entretien </t>
  </si>
  <si>
    <t xml:space="preserve">Ameublement </t>
  </si>
  <si>
    <t xml:space="preserve">Analyse, qualité et contrôle des matériaux produits </t>
  </si>
  <si>
    <t xml:space="preserve">Analyste criminel opérationnel </t>
  </si>
  <si>
    <t xml:space="preserve">Animation, gestion et organisation des activités physiques et sportives </t>
  </si>
  <si>
    <t xml:space="preserve">Assurance, banque, finance : chargé de clientèle </t>
  </si>
  <si>
    <t xml:space="preserve">Assurance, banque, finance : métiers du middle et du back office </t>
  </si>
  <si>
    <t xml:space="preserve">Bio-industries et biotechnologies </t>
  </si>
  <si>
    <t xml:space="preserve">Biologie analytique et expérimentale </t>
  </si>
  <si>
    <t xml:space="preserve">Cartographie, topographie et systèmes d'information géographique </t>
  </si>
  <si>
    <t xml:space="preserve">Chimie : formulation </t>
  </si>
  <si>
    <t xml:space="preserve">Chimie analytique, contrôle, qualité, environnement </t>
  </si>
  <si>
    <t xml:space="preserve">Chimie de synthèse </t>
  </si>
  <si>
    <t xml:space="preserve">Chimie des matériaux </t>
  </si>
  <si>
    <t xml:space="preserve">Chimie industrielle </t>
  </si>
  <si>
    <t xml:space="preserve">Commerce et distribution </t>
  </si>
  <si>
    <t xml:space="preserve">Commercialisation de produits et services </t>
  </si>
  <si>
    <t xml:space="preserve">Commercialisation des biens et services </t>
  </si>
  <si>
    <t xml:space="preserve">Commercialisation des produits alimentaires </t>
  </si>
  <si>
    <t xml:space="preserve">Communication et valorisation de la création artistique </t>
  </si>
  <si>
    <t xml:space="preserve">Conception et contrôle des procédés </t>
  </si>
  <si>
    <t xml:space="preserve">Coopération et développement international </t>
  </si>
  <si>
    <t xml:space="preserve">Coordinateur de projet : espaces, parcs et jardins </t>
  </si>
  <si>
    <t xml:space="preserve">Coordinateur de projet : patrimoines naturels et forêts </t>
  </si>
  <si>
    <t xml:space="preserve">Développement de projets de territoires </t>
  </si>
  <si>
    <t xml:space="preserve">Domotique </t>
  </si>
  <si>
    <t xml:space="preserve">E-commerce et marketing numérique </t>
  </si>
  <si>
    <t xml:space="preserve">Énergie et propulsion </t>
  </si>
  <si>
    <t xml:space="preserve">Expertise énergétique et environnement </t>
  </si>
  <si>
    <t xml:space="preserve">Exploration et exploitation pétrolières </t>
  </si>
  <si>
    <t xml:space="preserve">Génie des procédés et bioprocédés industriels </t>
  </si>
  <si>
    <t xml:space="preserve">Génie des procédés pour l'environnement </t>
  </si>
  <si>
    <t xml:space="preserve">Gestion de projets et structures artistiques et culturels </t>
  </si>
  <si>
    <t xml:space="preserve">Gestion des achats et des approvisionnements </t>
  </si>
  <si>
    <t xml:space="preserve">Gestion des organisations agricoles et agroalimentaires </t>
  </si>
  <si>
    <t xml:space="preserve">Gestion des organisations de l'économie sociale et solidaire </t>
  </si>
  <si>
    <t xml:space="preserve">Gestion des risques industriels et technologiques </t>
  </si>
  <si>
    <t xml:space="preserve">Gestion des structures sanitaires et sociales </t>
  </si>
  <si>
    <t xml:space="preserve">Gestion et accompagnement de projets pédagogiques </t>
  </si>
  <si>
    <t xml:space="preserve">Gestion et développement des organisations, des services sportifs et de loisirs </t>
  </si>
  <si>
    <t xml:space="preserve">Gestion et maintenance des installations énergétiques </t>
  </si>
  <si>
    <t xml:space="preserve">Guide conférencier </t>
  </si>
  <si>
    <t xml:space="preserve">Industries agro-alimentaires : gestion, production et valorisation </t>
  </si>
  <si>
    <t>Industries pharmaceutiques, cosmétologiques et de santé : gestion, production et valorisation</t>
  </si>
  <si>
    <t>Installations frigorifiques et de conditionnement d'air</t>
  </si>
  <si>
    <t>Intervention sociale : accompagnement de publics spécifiques</t>
  </si>
  <si>
    <t>Intervention sociale : insertion et ré-insertion sociale et professionnelle</t>
  </si>
  <si>
    <t>Intervention sociale : médiation par le sport</t>
  </si>
  <si>
    <t>Logistique et pilotage des flux</t>
  </si>
  <si>
    <t>Logistique et systèmes d'information</t>
  </si>
  <si>
    <t>Logistique et transports internationaux</t>
  </si>
  <si>
    <t>Maintenance des systèmes industriels, de production et d’énergie</t>
  </si>
  <si>
    <t>Maintenance et technologie : contrôle industriel</t>
  </si>
  <si>
    <t>Maintenance et technologie : électronique, instrumentation</t>
  </si>
  <si>
    <t>Maintenance et technologie : organisation de la maintenance</t>
  </si>
  <si>
    <t>Maintenance et technologie : systèmes pluri techniques</t>
  </si>
  <si>
    <t>Maintenance et technologie : technologie médicale et biomédicale</t>
  </si>
  <si>
    <t>Maîtrise de l'énergie, électricité, développement durable</t>
  </si>
  <si>
    <t>Management des activités commerciales</t>
  </si>
  <si>
    <t>Management des processus logistiques</t>
  </si>
  <si>
    <t>Management des transports et de la distribution</t>
  </si>
  <si>
    <t>Management et gestion des organisations</t>
  </si>
  <si>
    <t>Matériaux et structures : fonctionnalisation et traitement des surfaces</t>
  </si>
  <si>
    <t>Matériaux et structures : gestion, conception et industrialisation</t>
  </si>
  <si>
    <t>Mécatronique, robotique</t>
  </si>
  <si>
    <t>Métiers de la communication : chargé de communication</t>
  </si>
  <si>
    <t>Métiers de la communication : chef de projet communication</t>
  </si>
  <si>
    <t>Métiers de la communication : événementiel</t>
  </si>
  <si>
    <t>Métiers de la communication : publicité</t>
  </si>
  <si>
    <t>Métiers de la gestion et de la comptabilité : comptabilité du secteur immobilier</t>
  </si>
  <si>
    <t>Métiers de la gestion et de la comptabilité : comptabilité et gestion des associations</t>
  </si>
  <si>
    <t>Métiers de la gestion et de la comptabilité : comptabilité et gestion des entités agricoles</t>
  </si>
  <si>
    <t>Métiers de la gestion et de la comptabilité : comptabilité et paye</t>
  </si>
  <si>
    <t>Métiers de la gestion et de la comptabilité : contrôle de gestion</t>
  </si>
  <si>
    <t>Métiers de la gestion et de la comptabilité : fiscalité</t>
  </si>
  <si>
    <t>Métiers de la gestion et de la comptabilité : gestion comptable et financière</t>
  </si>
  <si>
    <t>Métiers de la gestion et de la comptabilité : responsable de portefeuille clients en cabinet d'expertise</t>
  </si>
  <si>
    <t>Métiers de la gestion et de la comptabilité : révision comptable</t>
  </si>
  <si>
    <t>Métiers de la GRH : assistant</t>
  </si>
  <si>
    <t>Métiers de la GRH : formation, compétences et recrutement</t>
  </si>
  <si>
    <t>Métiers de la médiation par des approches artistiques et culturelles</t>
  </si>
  <si>
    <t>Métiers de la médiation scientifique et technique</t>
  </si>
  <si>
    <t>Métiers de la mer</t>
  </si>
  <si>
    <t>Métiers de la mode</t>
  </si>
  <si>
    <t>Métiers de la promotion des produits de santé</t>
  </si>
  <si>
    <t>Métiers de la protection et de la gestion de l'environnement</t>
  </si>
  <si>
    <t>Métiers de la qualité</t>
  </si>
  <si>
    <t>Métiers de la radioprotection et de la sécurité nucléaire</t>
  </si>
  <si>
    <t>Métiers de la santé : nutrition, alimentation</t>
  </si>
  <si>
    <t>Métiers de la santé : technologies</t>
  </si>
  <si>
    <t>Métiers de l'animation sociale, socio-éducative et socio-culturelle</t>
  </si>
  <si>
    <t>Métiers de l'électricité et de l'énergie : chargé d'affaires</t>
  </si>
  <si>
    <t>Métiers de l'électricité et de l'énergie : gestion de l'énergie</t>
  </si>
  <si>
    <t>Métiers de l'électronique : communication, systèmes embarqués</t>
  </si>
  <si>
    <t>Métiers de l'électronique : microélectronique, optronique</t>
  </si>
  <si>
    <t>Métiers de l'emballage et du conditionnement</t>
  </si>
  <si>
    <t>Métiers de l'entraînement sportif</t>
  </si>
  <si>
    <t>Métiers de l'entrepreneuriat</t>
  </si>
  <si>
    <t>Métiers de l'immobilier : administration de biens</t>
  </si>
  <si>
    <t>Métiers de l'immobilier : gestion et développement de patrimoine immobilier</t>
  </si>
  <si>
    <t>Métiers de l'immobilier : transaction et commercialisation de biens immobiliers</t>
  </si>
  <si>
    <t>Métiers de l'industrie : conception de produits industriels</t>
  </si>
  <si>
    <t>Métiers de l'industrie : conception et amélioration de processus et procédés industriels</t>
  </si>
  <si>
    <t>Métiers de l'industrie : conception et processus de mise en forme des matériaux</t>
  </si>
  <si>
    <t>Métiers de l'industrie : construction et maintenance aéronautique</t>
  </si>
  <si>
    <t>Métiers de l'industrie : gestion de la production industrielle</t>
  </si>
  <si>
    <t>Métiers de l'industrie : industrie navale</t>
  </si>
  <si>
    <t>Métiers de l'industrie : logistique industrielle</t>
  </si>
  <si>
    <t>Métiers de l'industrie : mécanique</t>
  </si>
  <si>
    <t>Métiers de l'industrie : métallurgie, mise en forme des matériaux et soudage</t>
  </si>
  <si>
    <t>Métiers de l'information : archives, médiation et patrimoine</t>
  </si>
  <si>
    <t>Métiers de l'information : métiers du journalisme et de la presse</t>
  </si>
  <si>
    <t>Métiers de l'informatique : conduite de projets</t>
  </si>
  <si>
    <t>Métiers de l'informatique : développement d'applications</t>
  </si>
  <si>
    <t>Métiers de l'informatique : développement internet et intranet</t>
  </si>
  <si>
    <t>Métiers de l'informatique : systèmes d'information et gestion des bases de données</t>
  </si>
  <si>
    <t>Métiers de l'instrumentation, de la mesure et du contrôle qualité</t>
  </si>
  <si>
    <t>Métiers des administrations et collectivités territoriales</t>
  </si>
  <si>
    <t>Métiers des arts culinaires et des arts de la table</t>
  </si>
  <si>
    <t>Métiers des réseaux informatiques et télécommunications : chargé d'affaires</t>
  </si>
  <si>
    <t>Métiers des réseaux informatiques et télécommunications : administration et sécurité des réseaux</t>
  </si>
  <si>
    <t>Métiers des réseaux informatiques et télécommunications : intégration des systèmes voix données</t>
  </si>
  <si>
    <t>Métiers du BTP : assistance à la maîtrise d'oeuvre</t>
  </si>
  <si>
    <t>Métiers du BTP : assistance à la maîtrise d'ouvrage</t>
  </si>
  <si>
    <t>Métiers du BTP : conduite de chantier bâtiment</t>
  </si>
  <si>
    <t>Métiers du BTP : conduite de chantier travaux publics</t>
  </si>
  <si>
    <t>Métiers du BTP : conduite de travaux</t>
  </si>
  <si>
    <t>Métiers du BTP : conduite et gestion d'opérations en génie climatique</t>
  </si>
  <si>
    <t>Métiers du BTP : construction</t>
  </si>
  <si>
    <t>Métiers du BTP : économie de la construction</t>
  </si>
  <si>
    <t>Métiers du BTP : gestion technique du patrimoine immobilier</t>
  </si>
  <si>
    <t>Métiers du BTP : infrastructures et aménagement</t>
  </si>
  <si>
    <t>Métiers du BTP : performance énergétique et environnementale des bâtiments</t>
  </si>
  <si>
    <t>Métiers du commerce international</t>
  </si>
  <si>
    <t>Métiers du décisionnel et de la statistique</t>
  </si>
  <si>
    <t>Métiers du design</t>
  </si>
  <si>
    <t>Métiers du livre : documentation et bibliothèques</t>
  </si>
  <si>
    <t>Métiers du livre : édition et commerce du livre</t>
  </si>
  <si>
    <t>Métiers du marketing opérationnel</t>
  </si>
  <si>
    <t>Métiers du notariat</t>
  </si>
  <si>
    <t>Métiers du numérique : conception, rédaction et réalisation web</t>
  </si>
  <si>
    <t>Métiers du tourisme : commercialisation des produits touristiques</t>
  </si>
  <si>
    <t>Métiers du tourisme : communication et valorisation des territoires</t>
  </si>
  <si>
    <t>Métiers du tourisme et des loisirs</t>
  </si>
  <si>
    <t>Nautisme et métiers de la plaisance</t>
  </si>
  <si>
    <t>Optique professionnelle</t>
  </si>
  <si>
    <t>Organisation et gestion des systèmes hôteliers et de restauration</t>
  </si>
  <si>
    <t>Organisation, management des services de l'automobile</t>
  </si>
  <si>
    <t>Production animale</t>
  </si>
  <si>
    <t>Production végétale</t>
  </si>
  <si>
    <t>Protection et valorisation du patrimoine historique et culturel</t>
  </si>
  <si>
    <t>Qualité, hygiène, sécurité, santé, environnement</t>
  </si>
  <si>
    <t>Santé, vieillissement et activités physiques adaptées</t>
  </si>
  <si>
    <t>Sécurité des biens et des personnes</t>
  </si>
  <si>
    <t>Services à la personne</t>
  </si>
  <si>
    <t>Systèmes automatisés, réseaux et informatique industrielle</t>
  </si>
  <si>
    <t>Technico-commercial</t>
  </si>
  <si>
    <t>Techniques du son et de l'image</t>
  </si>
  <si>
    <t>Tourisme et loisirs sportifs</t>
  </si>
  <si>
    <t>Valorisation des agro-ressources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</si>
</sst>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2"/>
      <color theme="1"/>
      <name val="Calibri"/>
      <family val="2"/>
      <scheme val="minor"/>
    </font>
    <font>
      <b/>
      <sz val="11"/>
      <color theme="1"/>
      <name val="Calibri"/>
      <family val="2"/>
      <scheme val="minor"/>
    </font>
    <font>
      <b/>
      <sz val="14"/>
      <color theme="1"/>
      <name val="Calibri"/>
      <family val="2"/>
      <scheme val="minor"/>
    </font>
    <font>
      <b/>
      <sz val="11"/>
      <color rgb="FFFF0000"/>
      <name val="Calibri"/>
      <family val="2"/>
      <scheme val="minor"/>
    </font>
    <font>
      <b/>
      <u/>
      <sz val="11"/>
      <color rgb="FFFF0000"/>
      <name val="Calibri"/>
      <family val="2"/>
      <scheme val="minor"/>
    </font>
    <font>
      <b/>
      <u/>
      <sz val="11"/>
      <color theme="1"/>
      <name val="Calibri"/>
      <family val="2"/>
      <scheme val="minor"/>
    </font>
    <font>
      <u/>
      <sz val="11"/>
      <color theme="1"/>
      <name val="Calibri"/>
      <family val="2"/>
      <scheme val="minor"/>
    </font>
    <font>
      <sz val="8"/>
      <name val="Arial"/>
      <family val="2"/>
    </font>
    <font>
      <b/>
      <sz val="8"/>
      <name val="Arial"/>
      <family val="2"/>
    </font>
    <font>
      <b/>
      <sz val="14"/>
      <name val="Arial"/>
      <family val="2"/>
    </font>
    <font>
      <b/>
      <sz val="10"/>
      <name val="Arial"/>
      <family val="2"/>
    </font>
    <font>
      <b/>
      <sz val="11"/>
      <name val="Arial"/>
      <family val="2"/>
    </font>
    <font>
      <b/>
      <u/>
      <sz val="10"/>
      <name val="Arial"/>
      <family val="2"/>
    </font>
    <font>
      <b/>
      <sz val="9"/>
      <name val="Arial"/>
      <family val="2"/>
    </font>
    <font>
      <b/>
      <sz val="9"/>
      <color indexed="81"/>
      <name val="Tahoma"/>
      <family val="2"/>
    </font>
    <font>
      <sz val="9"/>
      <color indexed="81"/>
      <name val="Tahoma"/>
      <family val="2"/>
    </font>
    <font>
      <u/>
      <sz val="12"/>
      <color theme="10"/>
      <name val="Calibri"/>
      <family val="2"/>
      <scheme val="minor"/>
    </font>
    <font>
      <u/>
      <sz val="12"/>
      <color theme="11"/>
      <name val="Calibri"/>
      <family val="2"/>
      <scheme val="minor"/>
    </font>
    <font>
      <b/>
      <sz val="12"/>
      <name val="Arial"/>
      <family val="2"/>
    </font>
  </fonts>
  <fills count="11">
    <fill>
      <patternFill patternType="none"/>
    </fill>
    <fill>
      <patternFill patternType="gray125"/>
    </fill>
    <fill>
      <patternFill patternType="solid">
        <fgColor theme="5" tint="0.79998168889431442"/>
        <bgColor indexed="64"/>
      </patternFill>
    </fill>
    <fill>
      <patternFill patternType="solid">
        <fgColor theme="5" tint="0.59999389629810485"/>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1"/>
        <bgColor indexed="64"/>
      </patternFill>
    </fill>
    <fill>
      <patternFill patternType="solid">
        <fgColor rgb="FFFFFFCC"/>
        <bgColor indexed="64"/>
      </patternFill>
    </fill>
    <fill>
      <patternFill patternType="solid">
        <fgColor theme="6" tint="0.79998168889431442"/>
        <bgColor indexed="64"/>
      </patternFill>
    </fill>
    <fill>
      <patternFill patternType="solid">
        <fgColor theme="4" tint="0.59999389629810485"/>
        <bgColor indexed="64"/>
      </patternFill>
    </fill>
    <fill>
      <patternFill patternType="solid">
        <fgColor theme="6" tint="0.59999389629810485"/>
        <bgColor indexed="64"/>
      </patternFill>
    </fill>
  </fills>
  <borders count="36">
    <border>
      <left/>
      <right/>
      <top/>
      <bottom/>
      <diagonal/>
    </border>
    <border>
      <left style="thin">
        <color auto="1"/>
      </left>
      <right style="thin">
        <color auto="1"/>
      </right>
      <top style="thin">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right style="thin">
        <color auto="1"/>
      </right>
      <top style="medium">
        <color auto="1"/>
      </top>
      <bottom style="medium">
        <color auto="1"/>
      </bottom>
      <diagonal/>
    </border>
    <border>
      <left style="thin">
        <color auto="1"/>
      </left>
      <right style="thin">
        <color auto="1"/>
      </right>
      <top style="medium">
        <color auto="1"/>
      </top>
      <bottom style="thin">
        <color auto="1"/>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diagonal/>
    </border>
    <border>
      <left style="medium">
        <color auto="1"/>
      </left>
      <right/>
      <top style="medium">
        <color auto="1"/>
      </top>
      <bottom style="thin">
        <color auto="1"/>
      </bottom>
      <diagonal/>
    </border>
    <border>
      <left/>
      <right style="thin">
        <color auto="1"/>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right/>
      <top style="thin">
        <color auto="1"/>
      </top>
      <bottom/>
      <diagonal/>
    </border>
    <border>
      <left/>
      <right style="thin">
        <color auto="1"/>
      </right>
      <top style="thin">
        <color auto="1"/>
      </top>
      <bottom/>
      <diagonal/>
    </border>
    <border>
      <left style="thin">
        <color auto="1"/>
      </left>
      <right/>
      <top style="thin">
        <color auto="1"/>
      </top>
      <bottom/>
      <diagonal/>
    </border>
    <border>
      <left/>
      <right/>
      <top/>
      <bottom style="thin">
        <color auto="1"/>
      </bottom>
      <diagonal/>
    </border>
    <border diagonalUp="1" diagonalDown="1">
      <left style="thin">
        <color auto="1"/>
      </left>
      <right style="thin">
        <color auto="1"/>
      </right>
      <top style="thin">
        <color auto="1"/>
      </top>
      <bottom style="thin">
        <color auto="1"/>
      </bottom>
      <diagonal style="thin">
        <color auto="1"/>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bottom/>
      <diagonal/>
    </border>
  </borders>
  <cellStyleXfs count="25">
    <xf numFmtId="0" fontId="0" fillId="0" borderId="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cellStyleXfs>
  <cellXfs count="150">
    <xf numFmtId="0" fontId="0" fillId="0" borderId="0" xfId="0"/>
    <xf numFmtId="0" fontId="1" fillId="2" borderId="1" xfId="0" applyFont="1" applyFill="1" applyBorder="1" applyAlignment="1">
      <alignment horizontal="center" vertical="center" wrapText="1"/>
    </xf>
    <xf numFmtId="0" fontId="0" fillId="0" borderId="1" xfId="0" applyBorder="1" applyAlignment="1">
      <alignment vertical="center" wrapText="1"/>
    </xf>
    <xf numFmtId="0" fontId="0" fillId="0" borderId="5" xfId="0" applyBorder="1" applyAlignment="1">
      <alignment vertical="center"/>
    </xf>
    <xf numFmtId="0" fontId="0" fillId="0" borderId="0" xfId="0" applyAlignment="1">
      <alignment vertical="center"/>
    </xf>
    <xf numFmtId="0" fontId="0" fillId="0" borderId="6" xfId="0" applyBorder="1" applyAlignment="1">
      <alignment vertical="center"/>
    </xf>
    <xf numFmtId="0" fontId="4" fillId="0" borderId="5" xfId="0" applyFont="1" applyBorder="1" applyAlignment="1">
      <alignment vertical="center"/>
    </xf>
    <xf numFmtId="0" fontId="3" fillId="0" borderId="0" xfId="0" applyFont="1" applyAlignment="1">
      <alignment vertical="center"/>
    </xf>
    <xf numFmtId="0" fontId="6" fillId="0" borderId="5" xfId="0" applyFont="1" applyBorder="1" applyAlignment="1">
      <alignment vertical="center"/>
    </xf>
    <xf numFmtId="0" fontId="3" fillId="0" borderId="5" xfId="0" applyFont="1" applyBorder="1" applyAlignment="1">
      <alignment vertical="center"/>
    </xf>
    <xf numFmtId="0" fontId="0" fillId="0" borderId="7"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7" fillId="0" borderId="0" xfId="0" applyFont="1" applyAlignment="1">
      <alignment vertical="center" wrapText="1"/>
    </xf>
    <xf numFmtId="0" fontId="7" fillId="0" borderId="0" xfId="0" applyFont="1" applyAlignment="1">
      <alignment horizontal="center" vertical="center" wrapText="1"/>
    </xf>
    <xf numFmtId="0" fontId="7" fillId="0" borderId="10" xfId="0" applyFont="1" applyBorder="1" applyAlignment="1">
      <alignment vertical="center" wrapText="1"/>
    </xf>
    <xf numFmtId="0" fontId="9" fillId="0" borderId="10" xfId="0" applyFont="1" applyBorder="1" applyAlignment="1">
      <alignment horizontal="center" vertical="center" wrapText="1"/>
    </xf>
    <xf numFmtId="0" fontId="10" fillId="4" borderId="10" xfId="0" applyFont="1" applyFill="1" applyBorder="1" applyAlignment="1" applyProtection="1">
      <alignment vertical="center" wrapText="1"/>
      <protection locked="0"/>
    </xf>
    <xf numFmtId="0" fontId="10" fillId="5" borderId="10" xfId="0" applyFont="1" applyFill="1" applyBorder="1" applyAlignment="1" applyProtection="1">
      <alignment horizontal="center" vertical="center" wrapText="1"/>
      <protection locked="0"/>
    </xf>
    <xf numFmtId="0" fontId="10" fillId="5" borderId="10" xfId="0" applyFont="1" applyFill="1" applyBorder="1" applyAlignment="1" applyProtection="1">
      <alignment vertical="top" wrapText="1"/>
      <protection locked="0"/>
    </xf>
    <xf numFmtId="0" fontId="10" fillId="5" borderId="1" xfId="0" applyFont="1" applyFill="1" applyBorder="1" applyAlignment="1" applyProtection="1">
      <alignment horizontal="center" vertical="center" wrapText="1"/>
      <protection locked="0"/>
    </xf>
    <xf numFmtId="0" fontId="10" fillId="6" borderId="13" xfId="0" applyFont="1" applyFill="1" applyBorder="1" applyAlignment="1" applyProtection="1">
      <alignment horizontal="center" vertical="center" wrapText="1"/>
      <protection locked="0"/>
    </xf>
    <xf numFmtId="0" fontId="10" fillId="6" borderId="14" xfId="0" applyFont="1" applyFill="1" applyBorder="1" applyAlignment="1" applyProtection="1">
      <alignment horizontal="left" vertical="center" wrapText="1"/>
      <protection locked="0"/>
    </xf>
    <xf numFmtId="0" fontId="10" fillId="6" borderId="15" xfId="0" applyFont="1" applyFill="1" applyBorder="1" applyAlignment="1" applyProtection="1">
      <alignment horizontal="left" vertical="center" wrapText="1"/>
      <protection locked="0"/>
    </xf>
    <xf numFmtId="0" fontId="10" fillId="6" borderId="16" xfId="0" applyFont="1" applyFill="1" applyBorder="1" applyAlignment="1" applyProtection="1">
      <alignment horizontal="center" vertical="top" wrapText="1"/>
      <protection locked="0"/>
    </xf>
    <xf numFmtId="0" fontId="10" fillId="6" borderId="14" xfId="0" applyFont="1" applyFill="1" applyBorder="1" applyAlignment="1" applyProtection="1">
      <alignment horizontal="center" vertical="top" wrapText="1"/>
      <protection locked="0"/>
    </xf>
    <xf numFmtId="0" fontId="10" fillId="6" borderId="3" xfId="0" applyFont="1" applyFill="1" applyBorder="1" applyAlignment="1" applyProtection="1">
      <alignment horizontal="center" vertical="top" wrapText="1"/>
      <protection locked="0"/>
    </xf>
    <xf numFmtId="0" fontId="10" fillId="5" borderId="1" xfId="0" applyFont="1" applyFill="1" applyBorder="1" applyAlignment="1" applyProtection="1">
      <alignment vertical="top" wrapText="1"/>
      <protection locked="0"/>
    </xf>
    <xf numFmtId="0" fontId="10" fillId="6" borderId="1" xfId="0" applyFont="1" applyFill="1" applyBorder="1" applyAlignment="1" applyProtection="1">
      <alignment vertical="top" wrapText="1"/>
      <protection locked="0"/>
    </xf>
    <xf numFmtId="0" fontId="10" fillId="6" borderId="19" xfId="0" applyFont="1" applyFill="1" applyBorder="1" applyAlignment="1" applyProtection="1">
      <alignment vertical="top" wrapText="1"/>
      <protection locked="0"/>
    </xf>
    <xf numFmtId="0" fontId="10" fillId="6" borderId="20" xfId="0" applyFont="1" applyFill="1" applyBorder="1" applyAlignment="1" applyProtection="1">
      <alignment vertical="top" wrapText="1"/>
      <protection locked="0"/>
    </xf>
    <xf numFmtId="0" fontId="10" fillId="6" borderId="17" xfId="0" applyFont="1" applyFill="1" applyBorder="1" applyAlignment="1" applyProtection="1">
      <alignment vertical="center" wrapText="1"/>
      <protection locked="0"/>
    </xf>
    <xf numFmtId="0" fontId="10" fillId="6" borderId="20" xfId="0" applyFont="1" applyFill="1" applyBorder="1" applyAlignment="1" applyProtection="1">
      <alignment vertical="center" wrapText="1"/>
      <protection locked="0"/>
    </xf>
    <xf numFmtId="0" fontId="10" fillId="6" borderId="11" xfId="0" applyFont="1" applyFill="1" applyBorder="1" applyAlignment="1" applyProtection="1">
      <alignment horizontal="left" vertical="top" wrapText="1"/>
      <protection locked="0"/>
    </xf>
    <xf numFmtId="0" fontId="8" fillId="8" borderId="1" xfId="0" applyFont="1" applyFill="1" applyBorder="1" applyAlignment="1">
      <alignment horizontal="center" vertical="center" wrapText="1"/>
    </xf>
    <xf numFmtId="0" fontId="8" fillId="7" borderId="1" xfId="0" applyFont="1" applyFill="1" applyBorder="1" applyAlignment="1">
      <alignment vertical="center" wrapText="1"/>
    </xf>
    <xf numFmtId="0" fontId="8" fillId="7" borderId="1" xfId="0" applyFont="1" applyFill="1" applyBorder="1" applyAlignment="1">
      <alignment horizontal="right" vertical="center" wrapText="1"/>
    </xf>
    <xf numFmtId="0" fontId="8" fillId="10" borderId="1" xfId="0" applyFont="1" applyFill="1" applyBorder="1" applyAlignment="1">
      <alignment horizontal="right" vertical="center" wrapText="1"/>
    </xf>
    <xf numFmtId="0" fontId="8" fillId="9" borderId="1" xfId="0" applyFont="1" applyFill="1" applyBorder="1" applyAlignment="1">
      <alignment horizontal="right" vertical="center" wrapText="1"/>
    </xf>
    <xf numFmtId="0" fontId="8" fillId="2" borderId="1" xfId="0" applyFont="1" applyFill="1" applyBorder="1" applyAlignment="1">
      <alignment horizontal="right" vertical="center" wrapText="1"/>
    </xf>
    <xf numFmtId="0" fontId="7" fillId="7" borderId="1" xfId="0" applyFont="1" applyFill="1" applyBorder="1" applyAlignment="1">
      <alignment horizontal="center" vertical="center" wrapText="1"/>
    </xf>
    <xf numFmtId="0" fontId="7" fillId="7" borderId="1" xfId="0" applyFont="1" applyFill="1" applyBorder="1" applyAlignment="1">
      <alignment vertical="center" wrapText="1"/>
    </xf>
    <xf numFmtId="0" fontId="7" fillId="7" borderId="1" xfId="0" applyFont="1" applyFill="1" applyBorder="1" applyAlignment="1">
      <alignment horizontal="right" vertical="center" wrapText="1"/>
    </xf>
    <xf numFmtId="0" fontId="7" fillId="10" borderId="1" xfId="0" applyFont="1" applyFill="1" applyBorder="1" applyAlignment="1">
      <alignment horizontal="right" vertical="center" wrapText="1"/>
    </xf>
    <xf numFmtId="0" fontId="7" fillId="9" borderId="1" xfId="0" applyFont="1" applyFill="1" applyBorder="1" applyAlignment="1">
      <alignment horizontal="right" vertical="center" wrapText="1"/>
    </xf>
    <xf numFmtId="0" fontId="7" fillId="2" borderId="1" xfId="0" applyFont="1" applyFill="1" applyBorder="1" applyAlignment="1">
      <alignment horizontal="right" vertical="center" wrapText="1"/>
    </xf>
    <xf numFmtId="0" fontId="7" fillId="0" borderId="27" xfId="0" applyFont="1" applyBorder="1" applyAlignment="1">
      <alignment vertical="center" wrapText="1"/>
    </xf>
    <xf numFmtId="0" fontId="8" fillId="0" borderId="27" xfId="0" applyFont="1" applyBorder="1" applyAlignment="1">
      <alignment vertical="center" wrapText="1"/>
    </xf>
    <xf numFmtId="0" fontId="8" fillId="0" borderId="28" xfId="0" applyFont="1" applyBorder="1" applyAlignment="1">
      <alignment vertical="center" wrapText="1"/>
    </xf>
    <xf numFmtId="0" fontId="8" fillId="7" borderId="21" xfId="0" applyFont="1" applyFill="1" applyBorder="1" applyAlignment="1">
      <alignment vertical="center" wrapText="1"/>
    </xf>
    <xf numFmtId="0" fontId="7" fillId="0" borderId="0" xfId="0" applyFont="1" applyAlignment="1">
      <alignment horizontal="left" vertical="center" wrapText="1"/>
    </xf>
    <xf numFmtId="0" fontId="0" fillId="2" borderId="1" xfId="0" applyFill="1" applyBorder="1" applyAlignment="1">
      <alignment vertical="center"/>
    </xf>
    <xf numFmtId="0" fontId="0" fillId="0" borderId="1" xfId="0" applyBorder="1" applyAlignment="1">
      <alignment vertical="center"/>
    </xf>
    <xf numFmtId="0" fontId="1" fillId="2" borderId="1" xfId="0" applyFont="1" applyFill="1" applyBorder="1" applyAlignment="1">
      <alignment vertical="center"/>
    </xf>
    <xf numFmtId="0" fontId="1" fillId="3" borderId="1" xfId="0" applyFont="1" applyFill="1" applyBorder="1" applyAlignment="1">
      <alignment horizontal="center" vertical="center"/>
    </xf>
    <xf numFmtId="0" fontId="0" fillId="0" borderId="1" xfId="0" applyBorder="1"/>
    <xf numFmtId="0" fontId="8" fillId="10" borderId="31" xfId="0" applyFont="1" applyFill="1" applyBorder="1" applyAlignment="1">
      <alignment horizontal="right" vertical="center" wrapText="1"/>
    </xf>
    <xf numFmtId="0" fontId="10" fillId="6" borderId="19" xfId="0" applyFont="1" applyFill="1" applyBorder="1" applyAlignment="1" applyProtection="1">
      <alignment vertical="center" wrapText="1"/>
      <protection locked="0"/>
    </xf>
    <xf numFmtId="0" fontId="13" fillId="4" borderId="10" xfId="0" applyFont="1" applyFill="1" applyBorder="1" applyAlignment="1" applyProtection="1">
      <alignment vertical="center" wrapText="1"/>
      <protection locked="0"/>
    </xf>
    <xf numFmtId="0" fontId="0" fillId="2" borderId="1" xfId="0" applyFill="1" applyBorder="1"/>
    <xf numFmtId="0" fontId="0" fillId="0" borderId="0" xfId="0" applyAlignment="1">
      <alignment horizontal="left" vertical="center" wrapText="1"/>
    </xf>
    <xf numFmtId="0" fontId="0" fillId="0" borderId="6" xfId="0" applyBorder="1" applyAlignment="1">
      <alignment horizontal="left" vertical="center" wrapText="1"/>
    </xf>
    <xf numFmtId="0" fontId="8" fillId="7" borderId="1" xfId="0" applyFont="1" applyFill="1" applyBorder="1" applyAlignment="1">
      <alignment horizontal="center" vertical="center" wrapText="1"/>
    </xf>
    <xf numFmtId="0" fontId="8" fillId="10"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7" fillId="7" borderId="26" xfId="0" applyFont="1" applyFill="1" applyBorder="1" applyAlignment="1">
      <alignment horizontal="center" vertical="center" wrapText="1"/>
    </xf>
    <xf numFmtId="0" fontId="0" fillId="0" borderId="5" xfId="0" applyBorder="1" applyAlignment="1">
      <alignment horizontal="left" vertical="center"/>
    </xf>
    <xf numFmtId="0" fontId="0" fillId="0" borderId="0" xfId="0" applyAlignment="1">
      <alignment horizontal="left" vertical="center"/>
    </xf>
    <xf numFmtId="0" fontId="0" fillId="0" borderId="6" xfId="0" applyBorder="1" applyAlignment="1">
      <alignment horizontal="left" vertical="center"/>
    </xf>
    <xf numFmtId="0" fontId="2" fillId="3" borderId="2" xfId="0" applyFont="1" applyFill="1" applyBorder="1" applyAlignment="1">
      <alignment horizontal="center" vertical="center"/>
    </xf>
    <xf numFmtId="0" fontId="2" fillId="3" borderId="3" xfId="0" applyFont="1" applyFill="1" applyBorder="1" applyAlignment="1">
      <alignment horizontal="center" vertical="center"/>
    </xf>
    <xf numFmtId="0" fontId="2" fillId="3" borderId="4" xfId="0" applyFont="1" applyFill="1" applyBorder="1" applyAlignment="1">
      <alignment horizontal="center" vertical="center"/>
    </xf>
    <xf numFmtId="0" fontId="0" fillId="0" borderId="5" xfId="0" applyBorder="1" applyAlignment="1">
      <alignment horizontal="left" vertical="center" wrapText="1"/>
    </xf>
    <xf numFmtId="0" fontId="0" fillId="0" borderId="0" xfId="0" applyAlignment="1">
      <alignment horizontal="left" vertical="center" wrapText="1"/>
    </xf>
    <xf numFmtId="0" fontId="0" fillId="0" borderId="6" xfId="0" applyBorder="1" applyAlignment="1">
      <alignment horizontal="left" vertical="center" wrapText="1"/>
    </xf>
    <xf numFmtId="0" fontId="3" fillId="0" borderId="5" xfId="0" applyFont="1" applyBorder="1" applyAlignment="1">
      <alignment horizontal="left" vertical="center" wrapText="1"/>
    </xf>
    <xf numFmtId="0" fontId="3" fillId="0" borderId="0" xfId="0" applyFont="1" applyAlignment="1">
      <alignment horizontal="left" vertical="center" wrapText="1"/>
    </xf>
    <xf numFmtId="0" fontId="3" fillId="0" borderId="6" xfId="0" applyFont="1" applyBorder="1" applyAlignment="1">
      <alignment horizontal="left" vertical="center" wrapText="1"/>
    </xf>
    <xf numFmtId="0" fontId="7" fillId="0" borderId="29" xfId="0" applyFont="1" applyBorder="1" applyAlignment="1">
      <alignment horizontal="center" vertical="center" wrapText="1"/>
    </xf>
    <xf numFmtId="0" fontId="7" fillId="0" borderId="27" xfId="0" applyFont="1" applyBorder="1" applyAlignment="1">
      <alignment horizontal="center" vertical="center" wrapText="1"/>
    </xf>
    <xf numFmtId="0" fontId="8" fillId="7" borderId="24" xfId="0" applyFont="1" applyFill="1" applyBorder="1" applyAlignment="1">
      <alignment horizontal="center" vertical="center" wrapText="1"/>
    </xf>
    <xf numFmtId="0" fontId="8" fillId="7" borderId="25" xfId="0" applyFont="1" applyFill="1" applyBorder="1" applyAlignment="1">
      <alignment horizontal="center" vertical="center" wrapText="1"/>
    </xf>
    <xf numFmtId="0" fontId="8" fillId="4" borderId="2" xfId="0" applyFont="1" applyFill="1" applyBorder="1" applyAlignment="1">
      <alignment horizontal="left" vertical="center" wrapText="1"/>
    </xf>
    <xf numFmtId="0" fontId="8" fillId="4" borderId="4" xfId="0" applyFont="1" applyFill="1" applyBorder="1" applyAlignment="1">
      <alignment horizontal="left" vertical="center" wrapText="1"/>
    </xf>
    <xf numFmtId="0" fontId="10" fillId="4" borderId="2" xfId="0" applyFont="1" applyFill="1" applyBorder="1" applyAlignment="1" applyProtection="1">
      <alignment horizontal="left" vertical="center" wrapText="1"/>
      <protection locked="0"/>
    </xf>
    <xf numFmtId="0" fontId="10" fillId="4" borderId="4" xfId="0" applyFont="1" applyFill="1" applyBorder="1" applyAlignment="1" applyProtection="1">
      <alignment horizontal="left" vertical="center" wrapText="1"/>
      <protection locked="0"/>
    </xf>
    <xf numFmtId="0" fontId="10" fillId="4" borderId="2" xfId="0" applyFont="1" applyFill="1" applyBorder="1" applyAlignment="1">
      <alignment horizontal="left" vertical="center" wrapText="1"/>
    </xf>
    <xf numFmtId="0" fontId="10" fillId="4" borderId="4" xfId="0" applyFont="1" applyFill="1" applyBorder="1" applyAlignment="1">
      <alignment horizontal="left" vertical="center" wrapText="1"/>
    </xf>
    <xf numFmtId="0" fontId="8" fillId="8" borderId="21" xfId="0" applyFont="1" applyFill="1" applyBorder="1" applyAlignment="1">
      <alignment horizontal="center" vertical="center" wrapText="1"/>
    </xf>
    <xf numFmtId="0" fontId="8" fillId="8" borderId="22" xfId="0" applyFont="1" applyFill="1" applyBorder="1" applyAlignment="1">
      <alignment horizontal="center" vertical="center" wrapText="1"/>
    </xf>
    <xf numFmtId="0" fontId="8" fillId="8" borderId="30" xfId="0" applyFont="1" applyFill="1" applyBorder="1" applyAlignment="1">
      <alignment horizontal="center" vertical="center" wrapText="1"/>
    </xf>
    <xf numFmtId="0" fontId="8" fillId="8" borderId="23" xfId="0" applyFont="1" applyFill="1" applyBorder="1" applyAlignment="1">
      <alignment horizontal="center" vertical="center" wrapText="1"/>
    </xf>
    <xf numFmtId="0" fontId="8" fillId="2" borderId="35" xfId="0" applyFont="1" applyFill="1" applyBorder="1" applyAlignment="1">
      <alignment horizontal="center" vertical="center" wrapText="1"/>
    </xf>
    <xf numFmtId="0" fontId="8" fillId="2" borderId="32" xfId="0" applyFont="1" applyFill="1" applyBorder="1" applyAlignment="1">
      <alignment horizontal="center" vertical="center" wrapText="1"/>
    </xf>
    <xf numFmtId="0" fontId="8" fillId="2" borderId="21" xfId="0" applyFont="1" applyFill="1" applyBorder="1" applyAlignment="1">
      <alignment horizontal="center" vertical="center" wrapText="1"/>
    </xf>
    <xf numFmtId="0" fontId="8" fillId="2" borderId="23" xfId="0" applyFont="1" applyFill="1" applyBorder="1" applyAlignment="1">
      <alignment horizontal="center" vertical="center" wrapText="1"/>
    </xf>
    <xf numFmtId="0" fontId="8" fillId="2" borderId="0" xfId="0" applyFont="1" applyFill="1" applyAlignment="1">
      <alignment horizontal="center" vertical="center" wrapText="1"/>
    </xf>
    <xf numFmtId="0" fontId="8" fillId="2" borderId="2"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33" xfId="0" applyFont="1" applyFill="1" applyBorder="1" applyAlignment="1">
      <alignment horizontal="center" vertical="center" wrapText="1"/>
    </xf>
    <xf numFmtId="0" fontId="8" fillId="2" borderId="30" xfId="0" applyFont="1" applyFill="1" applyBorder="1" applyAlignment="1">
      <alignment horizontal="center" vertical="center" wrapText="1"/>
    </xf>
    <xf numFmtId="0" fontId="8" fillId="2" borderId="34" xfId="0" applyFont="1" applyFill="1" applyBorder="1" applyAlignment="1">
      <alignment horizontal="center" vertical="center" wrapText="1"/>
    </xf>
    <xf numFmtId="0" fontId="11" fillId="5" borderId="2" xfId="0" applyFont="1" applyFill="1" applyBorder="1" applyAlignment="1" applyProtection="1">
      <alignment horizontal="center" vertical="center" wrapText="1"/>
      <protection locked="0"/>
    </xf>
    <xf numFmtId="0" fontId="11" fillId="5" borderId="4" xfId="0" applyFont="1" applyFill="1" applyBorder="1" applyAlignment="1" applyProtection="1">
      <alignment horizontal="center" vertical="center" wrapText="1"/>
      <protection locked="0"/>
    </xf>
    <xf numFmtId="0" fontId="10" fillId="4" borderId="3" xfId="0" applyFont="1" applyFill="1" applyBorder="1" applyAlignment="1" applyProtection="1">
      <alignment horizontal="left" vertical="center" wrapText="1"/>
      <protection locked="0"/>
    </xf>
    <xf numFmtId="0" fontId="10" fillId="6" borderId="10" xfId="0" applyFont="1" applyFill="1" applyBorder="1" applyAlignment="1" applyProtection="1">
      <alignment horizontal="center" vertical="top" wrapText="1"/>
      <protection locked="0"/>
    </xf>
    <xf numFmtId="0" fontId="10" fillId="5" borderId="10" xfId="0" applyFont="1" applyFill="1" applyBorder="1" applyAlignment="1" applyProtection="1">
      <alignment horizontal="center" vertical="top" wrapText="1"/>
      <protection locked="0"/>
    </xf>
    <xf numFmtId="0" fontId="10" fillId="5" borderId="2" xfId="0" applyFont="1" applyFill="1" applyBorder="1" applyAlignment="1" applyProtection="1">
      <alignment horizontal="center" vertical="top" wrapText="1"/>
      <protection locked="0"/>
    </xf>
    <xf numFmtId="0" fontId="10" fillId="5" borderId="3" xfId="0" applyFont="1" applyFill="1" applyBorder="1" applyAlignment="1" applyProtection="1">
      <alignment horizontal="center" vertical="top" wrapText="1"/>
      <protection locked="0"/>
    </xf>
    <xf numFmtId="0" fontId="13" fillId="4" borderId="2" xfId="0" applyFont="1" applyFill="1" applyBorder="1" applyAlignment="1" applyProtection="1">
      <alignment horizontal="left" vertical="center" wrapText="1"/>
      <protection locked="0"/>
    </xf>
    <xf numFmtId="0" fontId="13" fillId="4" borderId="3" xfId="0" applyFont="1" applyFill="1" applyBorder="1" applyAlignment="1" applyProtection="1">
      <alignment horizontal="left" vertical="center" wrapText="1"/>
      <protection locked="0"/>
    </xf>
    <xf numFmtId="0" fontId="13" fillId="4" borderId="4" xfId="0" applyFont="1" applyFill="1" applyBorder="1" applyAlignment="1" applyProtection="1">
      <alignment horizontal="left" vertical="center" wrapText="1"/>
      <protection locked="0"/>
    </xf>
    <xf numFmtId="0" fontId="10" fillId="5" borderId="11" xfId="0" applyFont="1" applyFill="1" applyBorder="1" applyAlignment="1" applyProtection="1">
      <alignment horizontal="center" vertical="top" wrapText="1"/>
      <protection locked="0"/>
    </xf>
    <xf numFmtId="0" fontId="10" fillId="4" borderId="11" xfId="0" applyFont="1" applyFill="1" applyBorder="1" applyAlignment="1" applyProtection="1">
      <alignment horizontal="left" vertical="center" wrapText="1"/>
      <protection locked="0"/>
    </xf>
    <xf numFmtId="0" fontId="10" fillId="4" borderId="10" xfId="0" applyFont="1" applyFill="1" applyBorder="1" applyAlignment="1" applyProtection="1">
      <alignment horizontal="left" vertical="center" wrapText="1"/>
      <protection locked="0"/>
    </xf>
    <xf numFmtId="0" fontId="10" fillId="5" borderId="4" xfId="0" applyFont="1" applyFill="1" applyBorder="1" applyAlignment="1" applyProtection="1">
      <alignment horizontal="center" vertical="top" wrapText="1"/>
      <protection locked="0"/>
    </xf>
    <xf numFmtId="0" fontId="10" fillId="6" borderId="2" xfId="0" applyFont="1" applyFill="1" applyBorder="1" applyAlignment="1" applyProtection="1">
      <alignment horizontal="center" vertical="center" wrapText="1"/>
      <protection locked="0"/>
    </xf>
    <xf numFmtId="0" fontId="10" fillId="6" borderId="3" xfId="0" applyFont="1" applyFill="1" applyBorder="1" applyAlignment="1" applyProtection="1">
      <alignment horizontal="center" vertical="center" wrapText="1"/>
      <protection locked="0"/>
    </xf>
    <xf numFmtId="0" fontId="10" fillId="6" borderId="12" xfId="0" applyFont="1" applyFill="1" applyBorder="1" applyAlignment="1" applyProtection="1">
      <alignment horizontal="center" vertical="center" wrapText="1"/>
      <protection locked="0"/>
    </xf>
    <xf numFmtId="0" fontId="13" fillId="5" borderId="17" xfId="0" applyFont="1" applyFill="1" applyBorder="1" applyAlignment="1">
      <alignment horizontal="center" vertical="center" wrapText="1"/>
    </xf>
    <xf numFmtId="0" fontId="13" fillId="5" borderId="20" xfId="0" applyFont="1" applyFill="1" applyBorder="1" applyAlignment="1">
      <alignment horizontal="center"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10" fillId="4" borderId="17" xfId="0" applyFont="1" applyFill="1" applyBorder="1" applyAlignment="1" applyProtection="1">
      <alignment horizontal="left" vertical="center" wrapText="1"/>
      <protection locked="0"/>
    </xf>
    <xf numFmtId="0" fontId="10" fillId="4" borderId="19" xfId="0" applyFont="1" applyFill="1" applyBorder="1" applyAlignment="1" applyProtection="1">
      <alignment horizontal="left" vertical="center" wrapText="1"/>
      <protection locked="0"/>
    </xf>
    <xf numFmtId="0" fontId="10" fillId="4" borderId="18" xfId="0" applyFont="1" applyFill="1" applyBorder="1" applyAlignment="1" applyProtection="1">
      <alignment horizontal="left" vertical="center" wrapText="1"/>
      <protection locked="0"/>
    </xf>
    <xf numFmtId="0" fontId="13" fillId="5" borderId="17" xfId="0" applyFont="1" applyFill="1" applyBorder="1" applyAlignment="1">
      <alignment horizontal="left" vertical="center" wrapText="1"/>
    </xf>
    <xf numFmtId="0" fontId="13" fillId="5" borderId="19" xfId="0" applyFont="1" applyFill="1" applyBorder="1" applyAlignment="1">
      <alignment horizontal="left" vertical="center" wrapText="1"/>
    </xf>
    <xf numFmtId="0" fontId="13" fillId="5" borderId="19" xfId="0" applyFont="1" applyFill="1" applyBorder="1" applyAlignment="1">
      <alignment horizontal="center" vertical="center" wrapText="1"/>
    </xf>
    <xf numFmtId="0" fontId="8" fillId="7" borderId="1" xfId="0" applyFont="1" applyFill="1" applyBorder="1" applyAlignment="1">
      <alignment horizontal="left" vertical="center" wrapText="1"/>
    </xf>
    <xf numFmtId="0" fontId="8" fillId="7" borderId="21" xfId="0" applyFont="1" applyFill="1" applyBorder="1" applyAlignment="1">
      <alignment horizontal="center" vertical="center" wrapText="1"/>
    </xf>
    <xf numFmtId="0" fontId="8" fillId="7" borderId="22" xfId="0" applyFont="1" applyFill="1" applyBorder="1" applyAlignment="1">
      <alignment horizontal="center" vertical="center" wrapText="1"/>
    </xf>
    <xf numFmtId="0" fontId="8" fillId="7" borderId="23" xfId="0" applyFont="1" applyFill="1" applyBorder="1" applyAlignment="1">
      <alignment horizontal="center" vertical="center" wrapText="1"/>
    </xf>
    <xf numFmtId="0" fontId="8" fillId="9" borderId="1" xfId="0" applyFont="1" applyFill="1" applyBorder="1" applyAlignment="1">
      <alignment horizontal="center" vertical="center" wrapText="1"/>
    </xf>
    <xf numFmtId="0" fontId="8" fillId="9" borderId="25" xfId="0" applyFont="1" applyFill="1" applyBorder="1" applyAlignment="1">
      <alignment horizontal="center" vertical="center" wrapText="1"/>
    </xf>
    <xf numFmtId="0" fontId="8" fillId="7" borderId="1" xfId="0" applyFont="1" applyFill="1" applyBorder="1" applyAlignment="1">
      <alignment horizontal="center" vertical="center" wrapText="1"/>
    </xf>
    <xf numFmtId="0" fontId="8" fillId="10"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2" borderId="25" xfId="0" applyFont="1" applyFill="1" applyBorder="1" applyAlignment="1">
      <alignment horizontal="center" vertical="center" wrapText="1"/>
    </xf>
    <xf numFmtId="0" fontId="7" fillId="7" borderId="24" xfId="0" applyFont="1" applyFill="1" applyBorder="1" applyAlignment="1">
      <alignment horizontal="center" vertical="center" wrapText="1"/>
    </xf>
    <xf numFmtId="0" fontId="7" fillId="7" borderId="26" xfId="0" applyFont="1" applyFill="1" applyBorder="1" applyAlignment="1">
      <alignment horizontal="center" vertical="center" wrapText="1"/>
    </xf>
    <xf numFmtId="0" fontId="18" fillId="5" borderId="2" xfId="0" applyFont="1" applyFill="1" applyBorder="1" applyAlignment="1" applyProtection="1">
      <alignment horizontal="center" vertical="top" wrapText="1"/>
      <protection locked="0"/>
    </xf>
    <xf numFmtId="0" fontId="18" fillId="5" borderId="3" xfId="0" applyFont="1" applyFill="1" applyBorder="1" applyAlignment="1" applyProtection="1">
      <alignment horizontal="center" vertical="top" wrapText="1"/>
      <protection locked="0"/>
    </xf>
    <xf numFmtId="0" fontId="12" fillId="6" borderId="2" xfId="0" applyFont="1" applyFill="1" applyBorder="1" applyAlignment="1" applyProtection="1">
      <alignment horizontal="center" vertical="top" wrapText="1"/>
      <protection locked="0"/>
    </xf>
    <xf numFmtId="0" fontId="12" fillId="6" borderId="3" xfId="0" applyFont="1" applyFill="1" applyBorder="1" applyAlignment="1" applyProtection="1">
      <alignment horizontal="center" vertical="top" wrapText="1"/>
      <protection locked="0"/>
    </xf>
    <xf numFmtId="0" fontId="12" fillId="6" borderId="4" xfId="0" applyFont="1" applyFill="1" applyBorder="1" applyAlignment="1" applyProtection="1">
      <alignment horizontal="center" vertical="top" wrapText="1"/>
      <protection locked="0"/>
    </xf>
    <xf numFmtId="0" fontId="10" fillId="9" borderId="24" xfId="0" applyFont="1" applyFill="1" applyBorder="1" applyAlignment="1">
      <alignment horizontal="center" vertical="center" wrapText="1"/>
    </xf>
    <xf numFmtId="0" fontId="10" fillId="9" borderId="26" xfId="0" applyFont="1" applyFill="1" applyBorder="1" applyAlignment="1">
      <alignment horizontal="center" vertical="center" wrapText="1"/>
    </xf>
    <xf numFmtId="0" fontId="10" fillId="9" borderId="1" xfId="0" applyFont="1" applyFill="1" applyBorder="1" applyAlignment="1">
      <alignment horizontal="center" vertical="center" wrapText="1"/>
    </xf>
  </cellXfs>
  <cellStyles count="25">
    <cellStyle name="Lien hypertexte" xfId="1" builtinId="8" hidden="1"/>
    <cellStyle name="Lien hypertexte" xfId="3" builtinId="8" hidden="1"/>
    <cellStyle name="Lien hypertexte" xfId="11" builtinId="8" hidden="1"/>
    <cellStyle name="Lien hypertexte" xfId="13" builtinId="8" hidden="1"/>
    <cellStyle name="Lien hypertexte" xfId="17" builtinId="8" hidden="1"/>
    <cellStyle name="Lien hypertexte" xfId="19" builtinId="8" hidden="1"/>
    <cellStyle name="Lien hypertexte" xfId="9" builtinId="8" hidden="1"/>
    <cellStyle name="Lien hypertexte" xfId="5" builtinId="8" hidden="1"/>
    <cellStyle name="Lien hypertexte" xfId="7" builtinId="8" hidden="1"/>
    <cellStyle name="Lien hypertexte" xfId="15" builtinId="8" hidden="1"/>
    <cellStyle name="Lien hypertexte" xfId="21" builtinId="8" hidden="1"/>
    <cellStyle name="Lien hypertexte" xfId="23" builtinId="8" hidden="1"/>
    <cellStyle name="Lien hypertexte visité" xfId="12" builtinId="9" hidden="1"/>
    <cellStyle name="Lien hypertexte visité" xfId="8" builtinId="9" hidden="1"/>
    <cellStyle name="Lien hypertexte visité" xfId="10" builtinId="9" hidden="1"/>
    <cellStyle name="Lien hypertexte visité" xfId="4" builtinId="9" hidden="1"/>
    <cellStyle name="Lien hypertexte visité" xfId="6" builtinId="9" hidden="1"/>
    <cellStyle name="Lien hypertexte visité" xfId="2" builtinId="9" hidden="1"/>
    <cellStyle name="Lien hypertexte visité" xfId="22" builtinId="9" hidden="1"/>
    <cellStyle name="Lien hypertexte visité" xfId="20" builtinId="9" hidden="1"/>
    <cellStyle name="Lien hypertexte visité" xfId="24" builtinId="9" hidden="1"/>
    <cellStyle name="Lien hypertexte visité" xfId="16" builtinId="9" hidden="1"/>
    <cellStyle name="Lien hypertexte visité" xfId="14" builtinId="9" hidden="1"/>
    <cellStyle name="Lien hypertexte visité" xfId="18" builtinId="9" hidden="1"/>
    <cellStyle name="Normal" xfId="0" builtinId="0"/>
  </cellStyles>
  <dxfs count="1">
    <dxf>
      <font>
        <condense val="0"/>
        <extend val="0"/>
        <color rgb="FF9C0006"/>
      </font>
      <fill>
        <patternFill>
          <bgColor rgb="FFFFC7CE"/>
        </patternFill>
      </fill>
    </dxf>
  </dxfs>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T2E19~1.MAQ\AppData\Local\Temp\MCE%20DEUST%20MF%20D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ignes"/>
      <sheetName val="SEMESTRE 3"/>
      <sheetName val="SEMESTRE 4"/>
      <sheetName val="Total licence pro"/>
      <sheetName val="Liste des mentions LP"/>
    </sheetNames>
    <sheetDataSet>
      <sheetData sheetId="0"/>
      <sheetData sheetId="1"/>
      <sheetData sheetId="2"/>
      <sheetData sheetId="3"/>
      <sheetData sheetId="4">
        <row r="2">
          <cell r="A2" t="str">
            <v xml:space="preserve">Acoustique et vibrations </v>
          </cell>
          <cell r="E2" t="str">
            <v>FI</v>
          </cell>
          <cell r="F2" t="str">
            <v>ALL</v>
          </cell>
          <cell r="G2" t="str">
            <v>Oblig.</v>
          </cell>
          <cell r="H2" t="str">
            <v>O</v>
          </cell>
        </row>
        <row r="3">
          <cell r="A3" t="str">
            <v xml:space="preserve">Activités juridiques </v>
          </cell>
          <cell r="E3" t="str">
            <v>FA</v>
          </cell>
          <cell r="F3" t="str">
            <v>DEG</v>
          </cell>
          <cell r="G3" t="str">
            <v>Oblig. à choix</v>
          </cell>
          <cell r="H3"/>
        </row>
        <row r="4">
          <cell r="A4" t="str">
            <v xml:space="preserve">Agent de recherches privées </v>
          </cell>
          <cell r="E4" t="str">
            <v>FC</v>
          </cell>
          <cell r="F4" t="str">
            <v>SHS</v>
          </cell>
          <cell r="G4" t="str">
            <v>Options facultatives</v>
          </cell>
        </row>
        <row r="5">
          <cell r="A5" t="str">
            <v xml:space="preserve">Agriculture biologique : production, conseil, certification et commercialisation </v>
          </cell>
          <cell r="F5" t="str">
            <v>STS</v>
          </cell>
        </row>
        <row r="6">
          <cell r="A6" t="str">
            <v xml:space="preserve">Agronomie </v>
          </cell>
        </row>
        <row r="7">
          <cell r="A7" t="str">
            <v xml:space="preserve">Aménagement paysager : conception, gestion, entretien </v>
          </cell>
        </row>
        <row r="8">
          <cell r="A8" t="str">
            <v xml:space="preserve">Ameublement </v>
          </cell>
        </row>
        <row r="9">
          <cell r="A9" t="str">
            <v xml:space="preserve">Analyse, qualité et contrôle des matériaux produits </v>
          </cell>
        </row>
        <row r="10">
          <cell r="A10" t="str">
            <v xml:space="preserve">Analyste criminel opérationnel </v>
          </cell>
        </row>
        <row r="11">
          <cell r="A11" t="str">
            <v xml:space="preserve">Animation, gestion et organisation des activités physiques et sportives </v>
          </cell>
        </row>
        <row r="12">
          <cell r="A12" t="str">
            <v xml:space="preserve">Assurance, banque, finance : chargé de clientèle </v>
          </cell>
        </row>
        <row r="13">
          <cell r="A13" t="str">
            <v xml:space="preserve">Assurance, banque, finance : métiers du middle et du back office </v>
          </cell>
        </row>
        <row r="14">
          <cell r="A14" t="str">
            <v xml:space="preserve">Bio-industries et biotechnologies </v>
          </cell>
        </row>
        <row r="15">
          <cell r="A15" t="str">
            <v xml:space="preserve">Biologie analytique et expérimentale </v>
          </cell>
        </row>
        <row r="16">
          <cell r="A16" t="str">
            <v xml:space="preserve">Cartographie, topographie et systèmes d'information géographique </v>
          </cell>
        </row>
        <row r="17">
          <cell r="A17" t="str">
            <v xml:space="preserve">Chimie : formulation </v>
          </cell>
        </row>
        <row r="18">
          <cell r="A18" t="str">
            <v xml:space="preserve">Chimie analytique, contrôle, qualité, environnement </v>
          </cell>
        </row>
        <row r="19">
          <cell r="A19" t="str">
            <v xml:space="preserve">Chimie de synthèse </v>
          </cell>
        </row>
        <row r="20">
          <cell r="A20" t="str">
            <v xml:space="preserve">Chimie des matériaux </v>
          </cell>
        </row>
        <row r="21">
          <cell r="A21" t="str">
            <v xml:space="preserve">Chimie industrielle </v>
          </cell>
        </row>
        <row r="22">
          <cell r="A22" t="str">
            <v xml:space="preserve">Commerce et distribution </v>
          </cell>
        </row>
        <row r="23">
          <cell r="A23" t="str">
            <v xml:space="preserve">Commercialisation de produits et services </v>
          </cell>
        </row>
        <row r="24">
          <cell r="A24" t="str">
            <v xml:space="preserve">Commercialisation des biens et services </v>
          </cell>
        </row>
        <row r="25">
          <cell r="A25" t="str">
            <v xml:space="preserve">Commercialisation des produits alimentaires </v>
          </cell>
        </row>
        <row r="26">
          <cell r="A26" t="str">
            <v xml:space="preserve">Communication et valorisation de la création artistique </v>
          </cell>
        </row>
        <row r="27">
          <cell r="A27" t="str">
            <v xml:space="preserve">Conception et contrôle des procédés </v>
          </cell>
        </row>
        <row r="28">
          <cell r="A28" t="str">
            <v xml:space="preserve">Coopération et développement international </v>
          </cell>
        </row>
        <row r="29">
          <cell r="A29" t="str">
            <v xml:space="preserve">Coordinateur de projet : espaces, parcs et jardins </v>
          </cell>
        </row>
        <row r="30">
          <cell r="A30" t="str">
            <v xml:space="preserve">Coordinateur de projet : patrimoines naturels et forêts </v>
          </cell>
        </row>
        <row r="31">
          <cell r="A31" t="str">
            <v xml:space="preserve">Développement de projets de territoires </v>
          </cell>
        </row>
        <row r="32">
          <cell r="A32" t="str">
            <v xml:space="preserve">Domotique </v>
          </cell>
        </row>
        <row r="33">
          <cell r="A33" t="str">
            <v xml:space="preserve">E-commerce et marketing numérique </v>
          </cell>
        </row>
        <row r="34">
          <cell r="A34" t="str">
            <v xml:space="preserve">Énergie et propulsion </v>
          </cell>
        </row>
        <row r="35">
          <cell r="A35" t="str">
            <v xml:space="preserve">Expertise énergétique et environnement </v>
          </cell>
        </row>
        <row r="36">
          <cell r="A36" t="str">
            <v xml:space="preserve">Exploration et exploitation pétrolières </v>
          </cell>
        </row>
        <row r="37">
          <cell r="A37" t="str">
            <v xml:space="preserve">Génie des procédés et bioprocédés industriels </v>
          </cell>
        </row>
        <row r="38">
          <cell r="A38" t="str">
            <v xml:space="preserve">Génie des procédés pour l'environnement </v>
          </cell>
        </row>
        <row r="39">
          <cell r="A39" t="str">
            <v xml:space="preserve">Gestion de projets et structures artistiques et culturels </v>
          </cell>
        </row>
        <row r="40">
          <cell r="A40" t="str">
            <v xml:space="preserve">Gestion des achats et des approvisionnements </v>
          </cell>
        </row>
        <row r="41">
          <cell r="A41" t="str">
            <v xml:space="preserve">Gestion des organisations agricoles et agroalimentaires </v>
          </cell>
        </row>
        <row r="42">
          <cell r="A42" t="str">
            <v xml:space="preserve">Gestion des organisations de l'économie sociale et solidaire </v>
          </cell>
        </row>
        <row r="43">
          <cell r="A43" t="str">
            <v xml:space="preserve">Gestion des risques industriels et technologiques </v>
          </cell>
        </row>
        <row r="44">
          <cell r="A44" t="str">
            <v xml:space="preserve">Gestion des structures sanitaires et sociales </v>
          </cell>
        </row>
        <row r="45">
          <cell r="A45" t="str">
            <v xml:space="preserve">Gestion et accompagnement de projets pédagogiques </v>
          </cell>
        </row>
        <row r="46">
          <cell r="A46" t="str">
            <v xml:space="preserve">Gestion et développement des organisations, des services sportifs et de loisirs </v>
          </cell>
        </row>
        <row r="47">
          <cell r="A47" t="str">
            <v xml:space="preserve">Gestion et maintenance des installations énergétiques </v>
          </cell>
        </row>
        <row r="48">
          <cell r="A48" t="str">
            <v xml:space="preserve">Guide conférencier </v>
          </cell>
        </row>
        <row r="49">
          <cell r="A49" t="str">
            <v xml:space="preserve">Industries agro-alimentaires : gestion, production et valorisation </v>
          </cell>
        </row>
        <row r="50">
          <cell r="A50" t="str">
            <v>Industries pharmaceutiques, cosmétologiques et de santé : gestion, production et valorisation</v>
          </cell>
        </row>
        <row r="51">
          <cell r="A51" t="str">
            <v>Installations frigorifiques et de conditionnement d'air</v>
          </cell>
        </row>
        <row r="52">
          <cell r="A52" t="str">
            <v>Intervention sociale : accompagnement de publics spécifiques</v>
          </cell>
        </row>
        <row r="53">
          <cell r="A53" t="str">
            <v>Intervention sociale : insertion et ré-insertion sociale et professionnelle</v>
          </cell>
        </row>
        <row r="54">
          <cell r="A54" t="str">
            <v>Intervention sociale : médiation par le sport</v>
          </cell>
        </row>
        <row r="55">
          <cell r="A55" t="str">
            <v>Logistique et pilotage des flux</v>
          </cell>
        </row>
        <row r="56">
          <cell r="A56" t="str">
            <v>Logistique et systèmes d'information</v>
          </cell>
        </row>
        <row r="57">
          <cell r="A57" t="str">
            <v>Logistique et transports internationaux</v>
          </cell>
        </row>
        <row r="58">
          <cell r="A58" t="str">
            <v>Maintenance des systèmes industriels, de production et d’énergie</v>
          </cell>
        </row>
        <row r="59">
          <cell r="A59" t="str">
            <v>Maintenance et technologie : contrôle industriel</v>
          </cell>
        </row>
        <row r="60">
          <cell r="A60" t="str">
            <v>Maintenance et technologie : électronique, instrumentation</v>
          </cell>
        </row>
        <row r="61">
          <cell r="A61" t="str">
            <v>Maintenance et technologie : organisation de la maintenance</v>
          </cell>
        </row>
        <row r="62">
          <cell r="A62" t="str">
            <v>Maintenance et technologie : systèmes pluri techniques</v>
          </cell>
        </row>
        <row r="63">
          <cell r="A63" t="str">
            <v>Maintenance et technologie : technologie médicale et biomédicale</v>
          </cell>
        </row>
        <row r="64">
          <cell r="A64" t="str">
            <v>Maîtrise de l'énergie, électricité, développement durable</v>
          </cell>
        </row>
        <row r="65">
          <cell r="A65" t="str">
            <v>Management des activités commerciales</v>
          </cell>
        </row>
        <row r="66">
          <cell r="A66" t="str">
            <v>Management des processus logistiques</v>
          </cell>
        </row>
        <row r="67">
          <cell r="A67" t="str">
            <v>Management des transports et de la distribution</v>
          </cell>
        </row>
        <row r="68">
          <cell r="A68" t="str">
            <v>Management et gestion des organisations</v>
          </cell>
        </row>
        <row r="69">
          <cell r="A69" t="str">
            <v>Matériaux et structures : fonctionnalisation et traitement des surfaces</v>
          </cell>
        </row>
        <row r="70">
          <cell r="A70" t="str">
            <v>Matériaux et structures : gestion, conception et industrialisation</v>
          </cell>
        </row>
        <row r="71">
          <cell r="A71" t="str">
            <v>Mécatronique, robotique</v>
          </cell>
        </row>
        <row r="72">
          <cell r="A72" t="str">
            <v>Métiers de la communication : chargé de communication</v>
          </cell>
        </row>
        <row r="73">
          <cell r="A73" t="str">
            <v>Métiers de la communication : chef de projet communication</v>
          </cell>
        </row>
        <row r="74">
          <cell r="A74" t="str">
            <v>Métiers de la communication : événementiel</v>
          </cell>
        </row>
        <row r="75">
          <cell r="A75" t="str">
            <v>Métiers de la communication : publicité</v>
          </cell>
        </row>
        <row r="76">
          <cell r="A76" t="str">
            <v>Métiers de la forme</v>
          </cell>
        </row>
        <row r="77">
          <cell r="A77" t="str">
            <v>Métiers de la gestion et de la comptabilité : comptabilité du secteur immobilier</v>
          </cell>
        </row>
        <row r="78">
          <cell r="A78" t="str">
            <v>Métiers de la gestion et de la comptabilité : comptabilité et gestion des associations</v>
          </cell>
        </row>
        <row r="79">
          <cell r="A79" t="str">
            <v>Métiers de la gestion et de la comptabilité : comptabilité et gestion des entités agricoles</v>
          </cell>
        </row>
        <row r="80">
          <cell r="A80" t="str">
            <v>Métiers de la gestion et de la comptabilité : comptabilité et paye</v>
          </cell>
        </row>
        <row r="81">
          <cell r="A81" t="str">
            <v>Métiers de la gestion et de la comptabilité : contrôle de gestion</v>
          </cell>
        </row>
        <row r="82">
          <cell r="A82" t="str">
            <v>Métiers de la gestion et de la comptabilité : fiscalité</v>
          </cell>
        </row>
        <row r="83">
          <cell r="A83" t="str">
            <v>Métiers de la gestion et de la comptabilité : gestion comptable et financière</v>
          </cell>
        </row>
        <row r="84">
          <cell r="A84" t="str">
            <v>Métiers de la gestion et de la comptabilité : responsable de portefeuille clients en cabinet d'expertise</v>
          </cell>
        </row>
        <row r="85">
          <cell r="A85" t="str">
            <v>Métiers de la gestion et de la comptabilité : révision comptable</v>
          </cell>
        </row>
        <row r="86">
          <cell r="A86" t="str">
            <v>Métiers de la GRH : assistant</v>
          </cell>
        </row>
        <row r="87">
          <cell r="A87" t="str">
            <v>Métiers de la GRH : formation, compétences et recrutement</v>
          </cell>
        </row>
        <row r="88">
          <cell r="A88" t="str">
            <v>Métiers de la médiation par des approches artistiques et culturelles</v>
          </cell>
        </row>
        <row r="89">
          <cell r="A89" t="str">
            <v>Métiers de la médiation scientifique et technique</v>
          </cell>
        </row>
        <row r="90">
          <cell r="A90" t="str">
            <v>Métiers de la mer</v>
          </cell>
        </row>
        <row r="91">
          <cell r="A91" t="str">
            <v>Métiers de la mode</v>
          </cell>
        </row>
        <row r="92">
          <cell r="A92" t="str">
            <v>Métiers de la promotion des produits de santé</v>
          </cell>
        </row>
        <row r="93">
          <cell r="A93" t="str">
            <v>Métiers de la protection et de la gestion de l'environnement</v>
          </cell>
        </row>
        <row r="94">
          <cell r="A94" t="str">
            <v>Métiers de la qualité</v>
          </cell>
        </row>
        <row r="95">
          <cell r="A95" t="str">
            <v>Métiers de la radioprotection et de la sécurité nucléaire</v>
          </cell>
        </row>
        <row r="96">
          <cell r="A96" t="str">
            <v>Métiers de la santé : nutrition, alimentation</v>
          </cell>
        </row>
        <row r="97">
          <cell r="A97" t="str">
            <v>Métiers de la santé : technologies</v>
          </cell>
        </row>
        <row r="98">
          <cell r="A98" t="str">
            <v>Métiers de l'animation sociale, socio-éducative et socio-culturelle</v>
          </cell>
        </row>
        <row r="99">
          <cell r="A99" t="str">
            <v>Métiers de l'électricité et de l'énergie : chargé d'affaires</v>
          </cell>
        </row>
        <row r="100">
          <cell r="A100" t="str">
            <v>Métiers de l'électricité et de l'énergie : gestion de l'énergie</v>
          </cell>
        </row>
        <row r="101">
          <cell r="A101" t="str">
            <v>Métiers de l'électronique : communication, systèmes embarqués</v>
          </cell>
        </row>
        <row r="102">
          <cell r="A102" t="str">
            <v>Métiers de l'électronique : microélectronique, optronique</v>
          </cell>
        </row>
        <row r="103">
          <cell r="A103" t="str">
            <v>Métiers de l'emballage et du conditionnement</v>
          </cell>
        </row>
        <row r="104">
          <cell r="A104" t="str">
            <v>Métiers de l'entraînement sportif</v>
          </cell>
        </row>
        <row r="105">
          <cell r="A105" t="str">
            <v>Métiers de l'entrepreneuriat</v>
          </cell>
        </row>
        <row r="106">
          <cell r="A106" t="str">
            <v>Métiers de l'immobilier : administration de biens</v>
          </cell>
        </row>
        <row r="107">
          <cell r="A107" t="str">
            <v>Métiers de l'immobilier : gestion et développement de patrimoine immobilier</v>
          </cell>
        </row>
        <row r="108">
          <cell r="A108" t="str">
            <v>Métiers de l'immobilier : transaction et commercialisation de biens immobiliers</v>
          </cell>
        </row>
        <row r="109">
          <cell r="A109" t="str">
            <v>Métiers de l'industrie : conception de produits industriels</v>
          </cell>
        </row>
        <row r="110">
          <cell r="A110" t="str">
            <v>Métiers de l'industrie : conception et amélioration de processus et procédés industriels</v>
          </cell>
        </row>
        <row r="111">
          <cell r="A111" t="str">
            <v>Métiers de l'industrie : conception et processus de mise en forme des matériaux</v>
          </cell>
        </row>
        <row r="112">
          <cell r="A112" t="str">
            <v>Métiers de l'industrie : construction et maintenance aéronautique</v>
          </cell>
        </row>
        <row r="113">
          <cell r="A113" t="str">
            <v>Métiers de l'industrie : gestion de la production industrielle</v>
          </cell>
        </row>
        <row r="114">
          <cell r="A114" t="str">
            <v>Métiers de l'industrie : industrie navale</v>
          </cell>
        </row>
        <row r="115">
          <cell r="A115" t="str">
            <v>Métiers de l'industrie : logistique industrielle</v>
          </cell>
        </row>
        <row r="116">
          <cell r="A116" t="str">
            <v>Métiers de l'industrie : mécanique</v>
          </cell>
        </row>
        <row r="117">
          <cell r="A117" t="str">
            <v>Métiers de l'industrie : métallurgie, mise en forme des matériaux et soudage</v>
          </cell>
        </row>
        <row r="118">
          <cell r="A118" t="str">
            <v>Métiers de l'information : archives, médiation et patrimoine</v>
          </cell>
        </row>
        <row r="119">
          <cell r="A119" t="str">
            <v>Métiers de l'information : métiers du journalisme et de la presse</v>
          </cell>
        </row>
        <row r="120">
          <cell r="A120" t="str">
            <v>Métiers de l'informatique : conduite de projets</v>
          </cell>
        </row>
        <row r="121">
          <cell r="A121" t="str">
            <v>Métiers de l'informatique : développement d'applications</v>
          </cell>
        </row>
        <row r="122">
          <cell r="A122" t="str">
            <v>Métiers de l'informatique : développement internet et intranet</v>
          </cell>
        </row>
        <row r="123">
          <cell r="A123" t="str">
            <v>Métiers de l'informatique : systèmes d'information et gestion des bases de données</v>
          </cell>
        </row>
        <row r="124">
          <cell r="A124" t="str">
            <v>Métiers de l'instrumentation, de la mesure et du contrôle qualité</v>
          </cell>
        </row>
        <row r="125">
          <cell r="A125" t="str">
            <v>Métiers des administrations et collectivités territoriales</v>
          </cell>
        </row>
        <row r="126">
          <cell r="A126" t="str">
            <v>Métiers des arts culinaires et des arts de la table</v>
          </cell>
        </row>
        <row r="127">
          <cell r="A127" t="str">
            <v>Métiers des réseaux informatiques et télécommunications : chargé d'affaires</v>
          </cell>
        </row>
        <row r="128">
          <cell r="A128" t="str">
            <v>Métiers des réseaux informatiques et télécommunications : administration et sécurité des réseaux</v>
          </cell>
        </row>
        <row r="129">
          <cell r="A129" t="str">
            <v>Métiers des réseaux informatiques et télécommunications : intégration des systèmes voix données</v>
          </cell>
        </row>
        <row r="130">
          <cell r="A130" t="str">
            <v>Métiers du BTP : assistance à la maîtrise d'oeuvre</v>
          </cell>
        </row>
        <row r="131">
          <cell r="A131" t="str">
            <v>Métiers du BTP : assistance à la maîtrise d'ouvrage</v>
          </cell>
        </row>
        <row r="132">
          <cell r="A132" t="str">
            <v>Métiers du BTP : conduite de chantier bâtiment</v>
          </cell>
        </row>
        <row r="133">
          <cell r="A133" t="str">
            <v>Métiers du BTP : conduite de chantier travaux publics</v>
          </cell>
        </row>
        <row r="134">
          <cell r="A134" t="str">
            <v>Métiers du BTP : conduite de travaux</v>
          </cell>
        </row>
        <row r="135">
          <cell r="A135" t="str">
            <v>Métiers du BTP : conduite et gestion d'opérations en génie climatique</v>
          </cell>
        </row>
        <row r="136">
          <cell r="A136" t="str">
            <v>Métiers du BTP : construction</v>
          </cell>
        </row>
        <row r="137">
          <cell r="A137" t="str">
            <v>Métiers du BTP : économie de la construction</v>
          </cell>
        </row>
        <row r="138">
          <cell r="A138" t="str">
            <v>Métiers du BTP : gestion technique du patrimoine immobilier</v>
          </cell>
        </row>
        <row r="139">
          <cell r="A139" t="str">
            <v>Métiers du BTP : infrastructures et aménagement</v>
          </cell>
        </row>
        <row r="140">
          <cell r="A140" t="str">
            <v>Métiers du BTP : performance énergétique et environnementale des bâtiments</v>
          </cell>
        </row>
        <row r="141">
          <cell r="A141" t="str">
            <v>Métiers du commerce international</v>
          </cell>
        </row>
        <row r="142">
          <cell r="A142" t="str">
            <v>Métiers du décisionnel et de la statistique</v>
          </cell>
        </row>
        <row r="143">
          <cell r="A143" t="str">
            <v>Métiers du design</v>
          </cell>
        </row>
        <row r="144">
          <cell r="A144" t="str">
            <v>Métiers du livre : documentation et bibliothèques</v>
          </cell>
        </row>
        <row r="145">
          <cell r="A145" t="str">
            <v>Métiers du livre : édition et commerce du livre</v>
          </cell>
        </row>
        <row r="146">
          <cell r="A146" t="str">
            <v>Métiers du marketing opérationnel</v>
          </cell>
        </row>
        <row r="147">
          <cell r="A147" t="str">
            <v>Métiers du notariat</v>
          </cell>
        </row>
        <row r="148">
          <cell r="A148" t="str">
            <v>Métiers du numérique : conception, rédaction et réalisation web</v>
          </cell>
        </row>
        <row r="149">
          <cell r="A149" t="str">
            <v>Métiers du tourisme : commercialisation des produits touristiques</v>
          </cell>
        </row>
        <row r="150">
          <cell r="A150" t="str">
            <v>Métiers du tourisme : communication et valorisation des territoires</v>
          </cell>
        </row>
        <row r="151">
          <cell r="A151" t="str">
            <v>Métiers du tourisme et des loisirs</v>
          </cell>
        </row>
        <row r="152">
          <cell r="A152" t="str">
            <v>Nautisme et métiers de la plaisance</v>
          </cell>
        </row>
        <row r="153">
          <cell r="A153" t="str">
            <v>Optique professionnelle</v>
          </cell>
        </row>
        <row r="154">
          <cell r="A154" t="str">
            <v>Organisation et gestion des systèmes hôteliers et de restauration</v>
          </cell>
        </row>
        <row r="155">
          <cell r="A155" t="str">
            <v>Organisation, management des services de l'automobile</v>
          </cell>
        </row>
        <row r="156">
          <cell r="A156" t="str">
            <v>Production animale</v>
          </cell>
        </row>
        <row r="157">
          <cell r="A157" t="str">
            <v>Production végétale</v>
          </cell>
        </row>
        <row r="158">
          <cell r="A158" t="str">
            <v>Protection et valorisation du patrimoine historique et culturel</v>
          </cell>
        </row>
        <row r="159">
          <cell r="A159" t="str">
            <v>Qualité, hygiène, sécurité, santé, environnement</v>
          </cell>
        </row>
        <row r="160">
          <cell r="A160" t="str">
            <v>Santé, vieillissement et activités physiques adaptées</v>
          </cell>
        </row>
        <row r="161">
          <cell r="A161" t="str">
            <v>Sécurité des biens et des personnes</v>
          </cell>
        </row>
        <row r="162">
          <cell r="A162" t="str">
            <v>Services à la personne</v>
          </cell>
        </row>
        <row r="163">
          <cell r="A163" t="str">
            <v>Systèmes automatisés, réseaux et informatique industrielle</v>
          </cell>
        </row>
        <row r="164">
          <cell r="A164" t="str">
            <v>Technico-commercial</v>
          </cell>
        </row>
        <row r="165">
          <cell r="A165" t="str">
            <v>Techniques du son et de l'image</v>
          </cell>
        </row>
        <row r="166">
          <cell r="A166" t="str">
            <v>Tourisme et loisirs sportifs</v>
          </cell>
        </row>
        <row r="167">
          <cell r="A167" t="str">
            <v>Valorisation des agro-ressources</v>
          </cell>
        </row>
      </sheetData>
    </sheetDataSet>
  </externalBook>
</externalLink>
</file>

<file path=xl/theme/theme1.xml><?xml version="1.0" encoding="utf-8"?>
<a:theme xmlns:a="http://schemas.openxmlformats.org/drawingml/2006/main" name="Thème Office">
  <a:themeElements>
    <a:clrScheme name="Bureau">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Bureau">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Bureau">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3"/>
  <sheetViews>
    <sheetView zoomScale="90" zoomScaleNormal="90" zoomScalePageLayoutView="90" workbookViewId="0">
      <selection activeCell="A3" sqref="A3:N3"/>
    </sheetView>
  </sheetViews>
  <sheetFormatPr baseColWidth="10" defaultColWidth="11" defaultRowHeight="15.75" x14ac:dyDescent="0.25"/>
  <sheetData>
    <row r="1" spans="1:14" ht="19.5" thickBot="1" x14ac:dyDescent="0.3">
      <c r="A1" s="69" t="s">
        <v>0</v>
      </c>
      <c r="B1" s="70"/>
      <c r="C1" s="70"/>
      <c r="D1" s="70"/>
      <c r="E1" s="70"/>
      <c r="F1" s="70"/>
      <c r="G1" s="70"/>
      <c r="H1" s="70"/>
      <c r="I1" s="70"/>
      <c r="J1" s="70"/>
      <c r="K1" s="70"/>
      <c r="L1" s="70"/>
      <c r="M1" s="70"/>
      <c r="N1" s="71"/>
    </row>
    <row r="2" spans="1:14" x14ac:dyDescent="0.25">
      <c r="A2" s="66" t="s">
        <v>1</v>
      </c>
      <c r="B2" s="67"/>
      <c r="C2" s="67"/>
      <c r="D2" s="67"/>
      <c r="E2" s="67"/>
      <c r="F2" s="67"/>
      <c r="G2" s="67"/>
      <c r="H2" s="67"/>
      <c r="I2" s="67"/>
      <c r="J2" s="67"/>
      <c r="K2" s="67"/>
      <c r="L2" s="67"/>
      <c r="M2" s="67"/>
      <c r="N2" s="68"/>
    </row>
    <row r="3" spans="1:14" x14ac:dyDescent="0.25">
      <c r="A3" s="66" t="s">
        <v>2</v>
      </c>
      <c r="B3" s="67"/>
      <c r="C3" s="67"/>
      <c r="D3" s="67"/>
      <c r="E3" s="67"/>
      <c r="F3" s="67"/>
      <c r="G3" s="67"/>
      <c r="H3" s="67"/>
      <c r="I3" s="67"/>
      <c r="J3" s="67"/>
      <c r="K3" s="67"/>
      <c r="L3" s="67"/>
      <c r="M3" s="67"/>
      <c r="N3" s="68"/>
    </row>
    <row r="4" spans="1:14" x14ac:dyDescent="0.25">
      <c r="A4" s="66" t="s">
        <v>3</v>
      </c>
      <c r="B4" s="67"/>
      <c r="C4" s="67"/>
      <c r="D4" s="67"/>
      <c r="E4" s="67"/>
      <c r="F4" s="67"/>
      <c r="G4" s="67"/>
      <c r="H4" s="67"/>
      <c r="I4" s="67"/>
      <c r="J4" s="67"/>
      <c r="K4" s="67"/>
      <c r="L4" s="67"/>
      <c r="M4" s="67"/>
      <c r="N4" s="68"/>
    </row>
    <row r="5" spans="1:14" x14ac:dyDescent="0.25">
      <c r="A5" s="66" t="s">
        <v>4</v>
      </c>
      <c r="B5" s="67"/>
      <c r="C5" s="67"/>
      <c r="D5" s="67"/>
      <c r="E5" s="67"/>
      <c r="F5" s="67"/>
      <c r="G5" s="67"/>
      <c r="H5" s="67"/>
      <c r="I5" s="67"/>
      <c r="J5" s="67"/>
      <c r="K5" s="67"/>
      <c r="L5" s="67"/>
      <c r="M5" s="67"/>
      <c r="N5" s="68"/>
    </row>
    <row r="6" spans="1:14" x14ac:dyDescent="0.25">
      <c r="A6" s="66" t="s">
        <v>5</v>
      </c>
      <c r="B6" s="67"/>
      <c r="C6" s="67"/>
      <c r="D6" s="67"/>
      <c r="E6" s="67"/>
      <c r="F6" s="67"/>
      <c r="G6" s="67"/>
      <c r="H6" s="67"/>
      <c r="I6" s="67"/>
      <c r="J6" s="67"/>
      <c r="K6" s="67"/>
      <c r="L6" s="67"/>
      <c r="M6" s="67"/>
      <c r="N6" s="68"/>
    </row>
    <row r="7" spans="1:14" x14ac:dyDescent="0.25">
      <c r="A7" s="3"/>
      <c r="B7" s="4"/>
      <c r="C7" s="4"/>
      <c r="D7" s="4"/>
      <c r="E7" s="4"/>
      <c r="F7" s="4"/>
      <c r="G7" s="4"/>
      <c r="H7" s="4"/>
      <c r="I7" s="4"/>
      <c r="J7" s="4"/>
      <c r="K7" s="4"/>
      <c r="L7" s="4"/>
      <c r="M7" s="4"/>
      <c r="N7" s="5"/>
    </row>
    <row r="8" spans="1:14" ht="36.950000000000003" customHeight="1" x14ac:dyDescent="0.25">
      <c r="A8" s="75" t="s">
        <v>6</v>
      </c>
      <c r="B8" s="76"/>
      <c r="C8" s="76"/>
      <c r="D8" s="76"/>
      <c r="E8" s="76"/>
      <c r="F8" s="76"/>
      <c r="G8" s="76"/>
      <c r="H8" s="76"/>
      <c r="I8" s="76"/>
      <c r="J8" s="76"/>
      <c r="K8" s="76"/>
      <c r="L8" s="76"/>
      <c r="M8" s="76"/>
      <c r="N8" s="77"/>
    </row>
    <row r="9" spans="1:14" ht="27.95" customHeight="1" x14ac:dyDescent="0.25">
      <c r="A9" s="75" t="s">
        <v>7</v>
      </c>
      <c r="B9" s="76"/>
      <c r="C9" s="76"/>
      <c r="D9" s="76"/>
      <c r="E9" s="76"/>
      <c r="F9" s="76"/>
      <c r="G9" s="76"/>
      <c r="H9" s="76"/>
      <c r="I9" s="76"/>
      <c r="J9" s="76"/>
      <c r="K9" s="76"/>
      <c r="L9" s="76"/>
      <c r="M9" s="76"/>
      <c r="N9" s="77"/>
    </row>
    <row r="10" spans="1:14" x14ac:dyDescent="0.25">
      <c r="A10" s="3"/>
      <c r="B10" s="4"/>
      <c r="C10" s="4"/>
      <c r="D10" s="4"/>
      <c r="E10" s="4"/>
      <c r="F10" s="4"/>
      <c r="G10" s="4"/>
      <c r="H10" s="4"/>
      <c r="I10" s="4"/>
      <c r="J10" s="4"/>
      <c r="K10" s="4"/>
      <c r="L10" s="4"/>
      <c r="M10" s="4"/>
      <c r="N10" s="5"/>
    </row>
    <row r="11" spans="1:14" x14ac:dyDescent="0.25">
      <c r="A11" s="6" t="s">
        <v>8</v>
      </c>
      <c r="B11" s="7" t="s">
        <v>9</v>
      </c>
      <c r="C11" s="4"/>
      <c r="D11" s="4"/>
      <c r="E11" s="4"/>
      <c r="F11" s="4"/>
      <c r="G11" s="4"/>
      <c r="H11" s="4"/>
      <c r="I11" s="4"/>
      <c r="J11" s="4"/>
      <c r="K11" s="4"/>
      <c r="L11" s="4"/>
      <c r="M11" s="4"/>
      <c r="N11" s="5"/>
    </row>
    <row r="12" spans="1:14" x14ac:dyDescent="0.25">
      <c r="A12" s="3" t="s">
        <v>10</v>
      </c>
      <c r="B12" s="4"/>
      <c r="C12" s="4"/>
      <c r="D12" s="4"/>
      <c r="E12" s="4"/>
      <c r="F12" s="4"/>
      <c r="G12" s="4"/>
      <c r="H12" s="4"/>
      <c r="I12" s="4"/>
      <c r="J12" s="4"/>
      <c r="K12" s="4"/>
      <c r="L12" s="4"/>
      <c r="M12" s="4"/>
      <c r="N12" s="5"/>
    </row>
    <row r="13" spans="1:14" x14ac:dyDescent="0.25">
      <c r="A13" s="3" t="s">
        <v>11</v>
      </c>
      <c r="B13" s="4"/>
      <c r="C13" s="4"/>
      <c r="D13" s="4"/>
      <c r="E13" s="4"/>
      <c r="F13" s="4"/>
      <c r="G13" s="4"/>
      <c r="H13" s="4"/>
      <c r="I13" s="4"/>
      <c r="J13" s="4"/>
      <c r="K13" s="4"/>
      <c r="L13" s="4"/>
      <c r="M13" s="4"/>
      <c r="N13" s="5"/>
    </row>
    <row r="14" spans="1:14" x14ac:dyDescent="0.25">
      <c r="A14" s="3" t="s">
        <v>12</v>
      </c>
      <c r="B14" s="4"/>
      <c r="C14" s="4"/>
      <c r="D14" s="4"/>
      <c r="E14" s="4"/>
      <c r="F14" s="4"/>
      <c r="G14" s="4"/>
      <c r="H14" s="4"/>
      <c r="I14" s="4"/>
      <c r="J14" s="4"/>
      <c r="K14" s="4"/>
      <c r="L14" s="4"/>
      <c r="M14" s="4"/>
      <c r="N14" s="5"/>
    </row>
    <row r="15" spans="1:14" x14ac:dyDescent="0.25">
      <c r="A15" s="8" t="s">
        <v>13</v>
      </c>
      <c r="B15" s="4" t="s">
        <v>14</v>
      </c>
      <c r="C15" s="4"/>
      <c r="D15" s="4"/>
      <c r="E15" s="4"/>
      <c r="F15" s="4"/>
      <c r="G15" s="4"/>
      <c r="H15" s="4"/>
      <c r="I15" s="4"/>
      <c r="J15" s="4"/>
      <c r="K15" s="4"/>
      <c r="L15" s="4"/>
      <c r="M15" s="4"/>
      <c r="N15" s="5"/>
    </row>
    <row r="16" spans="1:14" x14ac:dyDescent="0.25">
      <c r="A16" s="3" t="s">
        <v>15</v>
      </c>
      <c r="B16" s="4" t="s">
        <v>16</v>
      </c>
      <c r="C16" s="4"/>
      <c r="D16" s="4"/>
      <c r="E16" s="4"/>
      <c r="F16" s="4"/>
      <c r="G16" s="4"/>
      <c r="H16" s="4"/>
      <c r="I16" s="4"/>
      <c r="J16" s="4"/>
      <c r="K16" s="4"/>
      <c r="L16" s="4"/>
      <c r="M16" s="4"/>
      <c r="N16" s="5"/>
    </row>
    <row r="17" spans="1:14" ht="15" customHeight="1" x14ac:dyDescent="0.25">
      <c r="A17" s="72" t="s">
        <v>17</v>
      </c>
      <c r="B17" s="73"/>
      <c r="C17" s="73"/>
      <c r="D17" s="73"/>
      <c r="E17" s="73"/>
      <c r="F17" s="73"/>
      <c r="G17" s="73"/>
      <c r="H17" s="73"/>
      <c r="I17" s="73"/>
      <c r="J17" s="73"/>
      <c r="K17" s="73"/>
      <c r="L17" s="73"/>
      <c r="M17" s="73"/>
      <c r="N17" s="74"/>
    </row>
    <row r="18" spans="1:14" x14ac:dyDescent="0.25">
      <c r="A18" s="3" t="s">
        <v>18</v>
      </c>
      <c r="B18" s="4"/>
      <c r="C18" s="4"/>
      <c r="D18" s="4"/>
      <c r="E18" s="4"/>
      <c r="F18" s="4"/>
      <c r="G18" s="4"/>
      <c r="H18" s="4"/>
      <c r="I18" s="4"/>
      <c r="J18" s="4"/>
      <c r="K18" s="4"/>
      <c r="L18" s="4"/>
      <c r="M18" s="4"/>
      <c r="N18" s="5"/>
    </row>
    <row r="19" spans="1:14" x14ac:dyDescent="0.25">
      <c r="A19" s="3" t="s">
        <v>19</v>
      </c>
      <c r="B19" s="4"/>
      <c r="C19" s="4"/>
      <c r="D19" s="4"/>
      <c r="E19" s="4"/>
      <c r="F19" s="4"/>
      <c r="G19" s="4"/>
      <c r="H19" s="4"/>
      <c r="I19" s="4"/>
      <c r="J19" s="4"/>
      <c r="K19" s="4"/>
      <c r="L19" s="4"/>
      <c r="M19" s="4"/>
      <c r="N19" s="5"/>
    </row>
    <row r="20" spans="1:14" ht="15" customHeight="1" x14ac:dyDescent="0.25">
      <c r="A20" s="72" t="s">
        <v>20</v>
      </c>
      <c r="B20" s="73"/>
      <c r="C20" s="73"/>
      <c r="D20" s="73"/>
      <c r="E20" s="73"/>
      <c r="F20" s="73"/>
      <c r="G20" s="73"/>
      <c r="H20" s="73"/>
      <c r="I20" s="73"/>
      <c r="J20" s="73"/>
      <c r="K20" s="73"/>
      <c r="L20" s="73"/>
      <c r="M20" s="73"/>
      <c r="N20" s="74"/>
    </row>
    <row r="21" spans="1:14" x14ac:dyDescent="0.25">
      <c r="A21" s="3" t="s">
        <v>21</v>
      </c>
      <c r="B21" s="4"/>
      <c r="C21" s="4"/>
      <c r="D21" s="4"/>
      <c r="E21" s="4"/>
      <c r="F21" s="4"/>
      <c r="G21" s="4"/>
      <c r="H21" s="4"/>
      <c r="I21" s="4"/>
      <c r="J21" s="4"/>
      <c r="K21" s="4"/>
      <c r="L21" s="4"/>
      <c r="M21" s="4"/>
      <c r="N21" s="5"/>
    </row>
    <row r="22" spans="1:14" x14ac:dyDescent="0.25">
      <c r="A22" s="3" t="s">
        <v>22</v>
      </c>
      <c r="B22" s="4"/>
      <c r="C22" s="4"/>
      <c r="D22" s="4"/>
      <c r="E22" s="4"/>
      <c r="F22" s="4"/>
      <c r="G22" s="4"/>
      <c r="H22" s="4"/>
      <c r="I22" s="4"/>
      <c r="J22" s="4"/>
      <c r="K22" s="4"/>
      <c r="L22" s="4"/>
      <c r="M22" s="4"/>
      <c r="N22" s="5"/>
    </row>
    <row r="23" spans="1:14" x14ac:dyDescent="0.25">
      <c r="A23" s="3" t="s">
        <v>23</v>
      </c>
      <c r="B23" s="4"/>
      <c r="C23" s="4"/>
      <c r="D23" s="4"/>
      <c r="E23" s="4"/>
      <c r="F23" s="4"/>
      <c r="G23" s="4"/>
      <c r="H23" s="4"/>
      <c r="I23" s="4"/>
      <c r="J23" s="4"/>
      <c r="K23" s="4"/>
      <c r="L23" s="4"/>
      <c r="M23" s="4"/>
      <c r="N23" s="5"/>
    </row>
    <row r="24" spans="1:14" x14ac:dyDescent="0.25">
      <c r="A24" s="3"/>
      <c r="B24" s="4"/>
      <c r="C24" s="4"/>
      <c r="D24" s="4"/>
      <c r="E24" s="4"/>
      <c r="F24" s="4"/>
      <c r="G24" s="4"/>
      <c r="H24" s="4"/>
      <c r="I24" s="4"/>
      <c r="J24" s="4"/>
      <c r="K24" s="4"/>
      <c r="L24" s="4"/>
      <c r="M24" s="4"/>
      <c r="N24" s="5"/>
    </row>
    <row r="25" spans="1:14" x14ac:dyDescent="0.25">
      <c r="A25" s="9" t="s">
        <v>24</v>
      </c>
      <c r="B25" s="4"/>
      <c r="C25" s="4"/>
      <c r="D25" s="4"/>
      <c r="E25" s="4"/>
      <c r="F25" s="4"/>
      <c r="G25" s="4"/>
      <c r="H25" s="4"/>
      <c r="I25" s="4"/>
      <c r="J25" s="4"/>
      <c r="K25" s="4"/>
      <c r="L25" s="4"/>
      <c r="M25" s="4"/>
      <c r="N25" s="5"/>
    </row>
    <row r="26" spans="1:14" x14ac:dyDescent="0.25">
      <c r="A26" s="3"/>
      <c r="B26" s="4"/>
      <c r="C26" s="4"/>
      <c r="D26" s="4"/>
      <c r="E26" s="4"/>
      <c r="F26" s="4"/>
      <c r="G26" s="4"/>
      <c r="H26" s="4"/>
      <c r="I26" s="4"/>
      <c r="J26" s="4"/>
      <c r="K26" s="4"/>
      <c r="L26" s="4"/>
      <c r="M26" s="4"/>
      <c r="N26" s="5"/>
    </row>
    <row r="27" spans="1:14" ht="15" customHeight="1" x14ac:dyDescent="0.25">
      <c r="A27" s="72" t="s">
        <v>25</v>
      </c>
      <c r="B27" s="73"/>
      <c r="C27" s="73"/>
      <c r="D27" s="73"/>
      <c r="E27" s="73"/>
      <c r="F27" s="73"/>
      <c r="G27" s="73"/>
      <c r="H27" s="73"/>
      <c r="I27" s="73"/>
      <c r="J27" s="73"/>
      <c r="K27" s="73"/>
      <c r="L27" s="73"/>
      <c r="M27" s="73"/>
      <c r="N27" s="74"/>
    </row>
    <row r="28" spans="1:14" ht="15" customHeight="1" x14ac:dyDescent="0.25">
      <c r="A28" s="72" t="s">
        <v>26</v>
      </c>
      <c r="B28" s="73"/>
      <c r="C28" s="73"/>
      <c r="D28" s="73"/>
      <c r="E28" s="73"/>
      <c r="F28" s="73"/>
      <c r="G28" s="73"/>
      <c r="H28" s="73"/>
      <c r="I28" s="73"/>
      <c r="J28" s="73"/>
      <c r="K28" s="73"/>
      <c r="L28" s="73"/>
      <c r="M28" s="73"/>
      <c r="N28" s="74"/>
    </row>
    <row r="29" spans="1:14" x14ac:dyDescent="0.25">
      <c r="A29" s="3" t="s">
        <v>27</v>
      </c>
      <c r="B29" s="4"/>
      <c r="C29" s="4"/>
      <c r="D29" s="4"/>
      <c r="E29" s="4"/>
      <c r="F29" s="4"/>
      <c r="G29" s="4"/>
      <c r="H29" s="4"/>
      <c r="I29" s="4"/>
      <c r="J29" s="4"/>
      <c r="K29" s="4"/>
      <c r="L29" s="4"/>
      <c r="M29" s="4"/>
      <c r="N29" s="5"/>
    </row>
    <row r="30" spans="1:14" x14ac:dyDescent="0.25">
      <c r="A30" s="3"/>
      <c r="B30" s="4"/>
      <c r="C30" s="4"/>
      <c r="D30" s="4"/>
      <c r="E30" s="4"/>
      <c r="F30" s="4"/>
      <c r="G30" s="4"/>
      <c r="H30" s="4"/>
      <c r="I30" s="4"/>
      <c r="J30" s="4"/>
      <c r="K30" s="4"/>
      <c r="L30" s="4"/>
      <c r="M30" s="4"/>
      <c r="N30" s="5"/>
    </row>
    <row r="31" spans="1:14" x14ac:dyDescent="0.25">
      <c r="A31" s="6" t="s">
        <v>28</v>
      </c>
      <c r="B31" s="4"/>
      <c r="C31" s="4"/>
      <c r="D31" s="4"/>
      <c r="E31" s="4"/>
      <c r="F31" s="4"/>
      <c r="G31" s="4"/>
      <c r="H31" s="4"/>
      <c r="I31" s="4"/>
      <c r="J31" s="4"/>
      <c r="K31" s="4"/>
      <c r="L31" s="4"/>
      <c r="M31" s="4"/>
      <c r="N31" s="5"/>
    </row>
    <row r="32" spans="1:14" x14ac:dyDescent="0.25">
      <c r="A32" s="6" t="s">
        <v>29</v>
      </c>
      <c r="B32" s="4"/>
      <c r="C32" s="4"/>
      <c r="D32" s="4"/>
      <c r="E32" s="4"/>
      <c r="F32" s="4"/>
      <c r="G32" s="4"/>
      <c r="H32" s="4"/>
      <c r="I32" s="4"/>
      <c r="J32" s="4"/>
      <c r="K32" s="4"/>
      <c r="L32" s="4"/>
      <c r="M32" s="4"/>
      <c r="N32" s="5"/>
    </row>
    <row r="33" spans="1:14" ht="15" customHeight="1" x14ac:dyDescent="0.25">
      <c r="A33" s="72" t="s">
        <v>30</v>
      </c>
      <c r="B33" s="73"/>
      <c r="C33" s="73"/>
      <c r="D33" s="73"/>
      <c r="E33" s="73"/>
      <c r="F33" s="73"/>
      <c r="G33" s="73"/>
      <c r="H33" s="73"/>
      <c r="I33" s="73"/>
      <c r="J33" s="73"/>
      <c r="K33" s="73"/>
      <c r="L33" s="73"/>
      <c r="M33" s="73"/>
      <c r="N33" s="74"/>
    </row>
    <row r="34" spans="1:14" x14ac:dyDescent="0.25">
      <c r="A34" s="6" t="s">
        <v>31</v>
      </c>
      <c r="B34" s="60"/>
      <c r="C34" s="60"/>
      <c r="D34" s="60"/>
      <c r="E34" s="60"/>
      <c r="F34" s="60"/>
      <c r="G34" s="60"/>
      <c r="H34" s="60"/>
      <c r="I34" s="60"/>
      <c r="J34" s="60"/>
      <c r="K34" s="60"/>
      <c r="L34" s="60"/>
      <c r="M34" s="60"/>
      <c r="N34" s="61"/>
    </row>
    <row r="35" spans="1:14" x14ac:dyDescent="0.25">
      <c r="A35" s="3" t="s">
        <v>32</v>
      </c>
      <c r="B35" s="4"/>
      <c r="C35" s="4"/>
      <c r="D35" s="4"/>
      <c r="E35" s="4"/>
      <c r="F35" s="4"/>
      <c r="G35" s="4"/>
      <c r="H35" s="4"/>
      <c r="I35" s="4"/>
      <c r="J35" s="4"/>
      <c r="K35" s="4"/>
      <c r="L35" s="4"/>
      <c r="M35" s="4"/>
      <c r="N35" s="5"/>
    </row>
    <row r="36" spans="1:14" x14ac:dyDescent="0.25">
      <c r="A36" s="3" t="s">
        <v>33</v>
      </c>
      <c r="B36" s="4"/>
      <c r="C36" s="4"/>
      <c r="D36" s="4"/>
      <c r="E36" s="4"/>
      <c r="F36" s="4"/>
      <c r="G36" s="4"/>
      <c r="H36" s="4"/>
      <c r="I36" s="4"/>
      <c r="J36" s="4"/>
      <c r="K36" s="4"/>
      <c r="L36" s="4"/>
      <c r="M36" s="4"/>
      <c r="N36" s="5"/>
    </row>
    <row r="37" spans="1:14" ht="16.5" thickBot="1" x14ac:dyDescent="0.3">
      <c r="A37" s="10" t="s">
        <v>34</v>
      </c>
      <c r="B37" s="11"/>
      <c r="C37" s="11"/>
      <c r="D37" s="11"/>
      <c r="E37" s="11"/>
      <c r="F37" s="11"/>
      <c r="G37" s="11"/>
      <c r="H37" s="11"/>
      <c r="I37" s="11"/>
      <c r="J37" s="11"/>
      <c r="K37" s="11"/>
      <c r="L37" s="11"/>
      <c r="M37" s="11"/>
      <c r="N37" s="12"/>
    </row>
    <row r="83" spans="1:1" x14ac:dyDescent="0.25">
      <c r="A83" t="s">
        <v>35</v>
      </c>
    </row>
  </sheetData>
  <mergeCells count="13">
    <mergeCell ref="A33:N33"/>
    <mergeCell ref="A8:N8"/>
    <mergeCell ref="A9:N9"/>
    <mergeCell ref="A17:N17"/>
    <mergeCell ref="A20:N20"/>
    <mergeCell ref="A27:N27"/>
    <mergeCell ref="A28:N28"/>
    <mergeCell ref="A6:N6"/>
    <mergeCell ref="A1:N1"/>
    <mergeCell ref="A2:N2"/>
    <mergeCell ref="A3:N3"/>
    <mergeCell ref="A4:N4"/>
    <mergeCell ref="A5:N5"/>
  </mergeCells>
  <pageMargins left="0.75" right="0.75" top="1" bottom="1" header="0.5" footer="0.5"/>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M31"/>
  <sheetViews>
    <sheetView topLeftCell="A21" zoomScaleNormal="100" zoomScaleSheetLayoutView="90" workbookViewId="0">
      <selection activeCell="C12" sqref="C12:L29"/>
    </sheetView>
  </sheetViews>
  <sheetFormatPr baseColWidth="10" defaultColWidth="11" defaultRowHeight="15.75" x14ac:dyDescent="0.25"/>
  <cols>
    <col min="2" max="2" width="7.375" customWidth="1"/>
    <col min="3" max="3" width="33.875" customWidth="1"/>
    <col min="4" max="10" width="0" hidden="1" customWidth="1"/>
    <col min="11" max="11" width="8" customWidth="1"/>
    <col min="28" max="30" width="7.875" customWidth="1"/>
    <col min="31" max="31" width="8.875" customWidth="1"/>
    <col min="32" max="39" width="7.875" customWidth="1"/>
  </cols>
  <sheetData>
    <row r="1" spans="1:39" ht="16.5" thickBot="1" x14ac:dyDescent="0.3">
      <c r="A1" s="13"/>
      <c r="B1" s="13"/>
      <c r="C1" s="13"/>
      <c r="D1" s="13"/>
      <c r="E1" s="14"/>
      <c r="F1" s="14"/>
      <c r="G1" s="14"/>
      <c r="H1" s="14"/>
      <c r="I1" s="14"/>
      <c r="J1" s="14"/>
      <c r="K1" s="14"/>
      <c r="L1" s="14"/>
      <c r="M1" s="14"/>
      <c r="N1" s="14"/>
      <c r="O1" s="14"/>
      <c r="P1" s="14"/>
      <c r="Q1" s="14"/>
      <c r="R1" s="14"/>
      <c r="S1" s="14"/>
      <c r="T1" s="14"/>
      <c r="U1" s="14"/>
      <c r="V1" s="14"/>
      <c r="W1" s="13"/>
      <c r="X1" s="13"/>
      <c r="Y1" s="13"/>
      <c r="Z1" s="13"/>
      <c r="AA1" s="13"/>
      <c r="AB1" s="14"/>
      <c r="AC1" s="14"/>
      <c r="AD1" s="14"/>
      <c r="AE1" s="14"/>
      <c r="AF1" s="14"/>
      <c r="AG1" s="14"/>
      <c r="AH1" s="14"/>
      <c r="AI1" s="14"/>
      <c r="AJ1" s="14"/>
      <c r="AK1" s="14"/>
      <c r="AL1" s="14"/>
      <c r="AM1" s="14"/>
    </row>
    <row r="2" spans="1:39" ht="16.5" thickBot="1" x14ac:dyDescent="0.3">
      <c r="A2" s="82" t="s">
        <v>36</v>
      </c>
      <c r="B2" s="83"/>
      <c r="C2" s="15" t="s">
        <v>37</v>
      </c>
      <c r="D2" s="13"/>
      <c r="E2" s="14"/>
      <c r="F2" s="14"/>
      <c r="G2" s="14"/>
      <c r="H2" s="14"/>
      <c r="I2" s="14"/>
      <c r="J2" s="14"/>
      <c r="K2" s="14"/>
      <c r="L2" s="14"/>
      <c r="M2" s="14"/>
      <c r="N2" s="14"/>
      <c r="O2" s="14"/>
      <c r="P2" s="14"/>
      <c r="Q2" s="14"/>
      <c r="R2" s="14"/>
      <c r="S2" s="14"/>
      <c r="T2" s="14"/>
      <c r="U2" s="14"/>
      <c r="W2" s="13"/>
      <c r="X2" s="13"/>
      <c r="Y2" s="13"/>
      <c r="Z2" s="13"/>
      <c r="AA2" s="13"/>
      <c r="AB2" s="14"/>
      <c r="AC2" s="14"/>
      <c r="AD2" s="14"/>
      <c r="AE2" s="14"/>
      <c r="AF2" s="14"/>
      <c r="AG2" s="14"/>
      <c r="AH2" s="14"/>
      <c r="AI2" s="14"/>
      <c r="AJ2" s="14"/>
      <c r="AK2" s="14"/>
      <c r="AL2" s="14"/>
      <c r="AM2" s="14"/>
    </row>
    <row r="3" spans="1:39" ht="36.75" thickBot="1" x14ac:dyDescent="0.3">
      <c r="A3" s="82" t="s">
        <v>38</v>
      </c>
      <c r="B3" s="83"/>
      <c r="C3" s="16" t="s">
        <v>39</v>
      </c>
      <c r="D3" s="13"/>
      <c r="E3" s="14"/>
      <c r="F3" s="14"/>
      <c r="G3" s="14"/>
      <c r="H3" s="14"/>
      <c r="I3" s="14"/>
      <c r="J3" s="14"/>
      <c r="K3" s="14"/>
      <c r="L3" s="14"/>
      <c r="M3" s="14"/>
      <c r="N3" s="14"/>
      <c r="O3" s="14"/>
      <c r="P3" s="14"/>
      <c r="Q3" s="14"/>
      <c r="R3" s="14"/>
      <c r="S3" s="14"/>
      <c r="T3" s="14"/>
      <c r="U3" s="14"/>
      <c r="W3" s="13"/>
      <c r="X3" s="13"/>
      <c r="Y3" s="13"/>
      <c r="Z3" s="13"/>
      <c r="AA3" s="13"/>
      <c r="AB3" s="14"/>
      <c r="AC3" s="14"/>
      <c r="AD3" s="14"/>
      <c r="AE3" s="14"/>
      <c r="AF3" s="14"/>
      <c r="AG3" s="14"/>
      <c r="AH3" s="14"/>
      <c r="AI3" s="14"/>
      <c r="AJ3" s="14"/>
      <c r="AK3" s="14"/>
      <c r="AL3" s="14"/>
      <c r="AM3" s="14"/>
    </row>
    <row r="4" spans="1:39" ht="29.1" customHeight="1" thickBot="1" x14ac:dyDescent="0.3">
      <c r="A4" s="84" t="s">
        <v>40</v>
      </c>
      <c r="B4" s="85"/>
      <c r="C4" s="103" t="s">
        <v>41</v>
      </c>
      <c r="D4" s="104"/>
      <c r="E4" s="84" t="s">
        <v>42</v>
      </c>
      <c r="F4" s="105"/>
      <c r="G4" s="105"/>
      <c r="H4" s="85"/>
      <c r="I4" s="142" t="s">
        <v>43</v>
      </c>
      <c r="J4" s="143"/>
      <c r="K4" s="143"/>
      <c r="L4" s="144"/>
      <c r="M4" s="145"/>
      <c r="N4" s="145"/>
      <c r="O4" s="145"/>
      <c r="P4" s="145"/>
      <c r="Q4" s="146"/>
      <c r="R4" s="106"/>
      <c r="S4" s="106"/>
      <c r="T4" s="106"/>
      <c r="U4" s="18" t="s">
        <v>44</v>
      </c>
      <c r="V4" s="18" t="s">
        <v>45</v>
      </c>
      <c r="W4" s="18" t="s">
        <v>46</v>
      </c>
      <c r="X4" s="13"/>
      <c r="Y4" s="13"/>
      <c r="Z4" s="13"/>
      <c r="AA4" s="13"/>
      <c r="AB4" s="14"/>
      <c r="AC4" s="14"/>
      <c r="AD4" s="14"/>
      <c r="AE4" s="14"/>
      <c r="AF4" s="14"/>
      <c r="AG4" s="14"/>
      <c r="AH4" s="14"/>
      <c r="AI4" s="14"/>
      <c r="AJ4" s="14"/>
      <c r="AK4" s="14"/>
      <c r="AL4" s="14"/>
      <c r="AM4" s="14"/>
    </row>
    <row r="5" spans="1:39" ht="26.25" customHeight="1" thickBot="1" x14ac:dyDescent="0.3">
      <c r="A5" s="86" t="s">
        <v>47</v>
      </c>
      <c r="B5" s="87"/>
      <c r="C5" s="107" t="s">
        <v>48</v>
      </c>
      <c r="D5" s="107"/>
      <c r="E5" s="84" t="s">
        <v>49</v>
      </c>
      <c r="F5" s="105"/>
      <c r="G5" s="105"/>
      <c r="H5" s="85"/>
      <c r="I5" s="108"/>
      <c r="J5" s="109"/>
      <c r="K5" s="109"/>
      <c r="L5" s="109"/>
      <c r="M5" s="109"/>
      <c r="N5" s="109"/>
      <c r="O5" s="109"/>
      <c r="P5" s="109"/>
      <c r="Q5" s="109"/>
      <c r="R5" s="110" t="s">
        <v>50</v>
      </c>
      <c r="S5" s="111"/>
      <c r="T5" s="112"/>
      <c r="U5" s="19"/>
      <c r="V5" s="19">
        <v>25</v>
      </c>
      <c r="W5" s="19"/>
      <c r="X5" s="13"/>
      <c r="Y5" s="13"/>
      <c r="Z5" s="13"/>
      <c r="AA5" s="13"/>
      <c r="AB5" s="14"/>
      <c r="AC5" s="14"/>
      <c r="AD5" s="14"/>
      <c r="AE5" s="14"/>
      <c r="AF5" s="14"/>
      <c r="AG5" s="14"/>
      <c r="AH5" s="14"/>
      <c r="AI5" s="14"/>
      <c r="AJ5" s="14"/>
      <c r="AK5" s="14"/>
      <c r="AL5" s="14"/>
      <c r="AM5" s="14"/>
    </row>
    <row r="6" spans="1:39" ht="48.95" customHeight="1" thickBot="1" x14ac:dyDescent="0.3">
      <c r="A6" s="58" t="s">
        <v>51</v>
      </c>
      <c r="B6" s="17"/>
      <c r="C6" s="107" t="s">
        <v>52</v>
      </c>
      <c r="D6" s="113"/>
      <c r="E6" s="114" t="s">
        <v>53</v>
      </c>
      <c r="F6" s="114"/>
      <c r="G6" s="115"/>
      <c r="H6" s="115"/>
      <c r="I6" s="108"/>
      <c r="J6" s="109"/>
      <c r="K6" s="109"/>
      <c r="L6" s="109"/>
      <c r="M6" s="109"/>
      <c r="N6" s="109"/>
      <c r="O6" s="109"/>
      <c r="P6" s="109"/>
      <c r="Q6" s="116"/>
      <c r="R6" s="84" t="s">
        <v>54</v>
      </c>
      <c r="S6" s="105"/>
      <c r="T6" s="85"/>
      <c r="U6" s="108">
        <v>300</v>
      </c>
      <c r="V6" s="109"/>
      <c r="W6" s="116"/>
      <c r="X6" s="13"/>
      <c r="Y6" s="13"/>
      <c r="Z6" s="13"/>
      <c r="AA6" s="13"/>
      <c r="AB6" s="14"/>
      <c r="AC6" s="14"/>
      <c r="AD6" s="14"/>
      <c r="AE6" s="14"/>
      <c r="AF6" s="14"/>
      <c r="AG6" s="14"/>
      <c r="AH6" s="14"/>
      <c r="AI6" s="14"/>
      <c r="AJ6" s="14"/>
      <c r="AK6" s="14"/>
      <c r="AL6" s="14"/>
      <c r="AM6" s="14"/>
    </row>
    <row r="7" spans="1:39" ht="16.5" customHeight="1" thickBot="1" x14ac:dyDescent="0.3">
      <c r="A7" s="117"/>
      <c r="B7" s="118"/>
      <c r="C7" s="119"/>
      <c r="D7" s="20" t="s">
        <v>55</v>
      </c>
      <c r="E7" s="21"/>
      <c r="F7" s="21"/>
      <c r="G7" s="22"/>
      <c r="H7" s="23"/>
      <c r="I7" s="24"/>
      <c r="J7" s="25"/>
      <c r="K7" s="25"/>
      <c r="L7" s="25"/>
      <c r="M7" s="25"/>
      <c r="N7" s="25"/>
      <c r="O7" s="25"/>
      <c r="P7" s="25"/>
      <c r="Q7" s="25"/>
      <c r="R7" s="22"/>
      <c r="S7" s="22"/>
      <c r="T7" s="22"/>
      <c r="U7" s="25"/>
      <c r="V7" s="25"/>
      <c r="W7" s="26"/>
      <c r="X7" s="13"/>
      <c r="Y7" s="13"/>
      <c r="Z7" s="13"/>
      <c r="AA7" s="13"/>
      <c r="AB7" s="96" t="s">
        <v>56</v>
      </c>
      <c r="AC7" s="96"/>
      <c r="AD7" s="96"/>
      <c r="AE7" s="96"/>
      <c r="AF7" s="96"/>
      <c r="AG7" s="96"/>
      <c r="AH7" s="96"/>
      <c r="AI7" s="96"/>
      <c r="AJ7" s="96"/>
      <c r="AK7" s="96"/>
      <c r="AL7" s="96"/>
      <c r="AM7" s="96"/>
    </row>
    <row r="8" spans="1:39" ht="29.1" customHeight="1" thickBot="1" x14ac:dyDescent="0.3">
      <c r="A8" s="124" t="s">
        <v>57</v>
      </c>
      <c r="B8" s="125"/>
      <c r="C8" s="126"/>
      <c r="D8" s="27">
        <v>25</v>
      </c>
      <c r="E8" s="28"/>
      <c r="F8" s="28"/>
      <c r="G8" s="29"/>
      <c r="H8" s="30"/>
      <c r="I8" s="31"/>
      <c r="J8" s="57"/>
      <c r="K8" s="32"/>
      <c r="L8" s="33"/>
      <c r="M8" s="127" t="s">
        <v>58</v>
      </c>
      <c r="N8" s="128"/>
      <c r="O8" s="128"/>
      <c r="P8" s="129"/>
      <c r="Q8" s="121"/>
      <c r="R8" s="127" t="s">
        <v>59</v>
      </c>
      <c r="S8" s="128"/>
      <c r="T8" s="129" t="s">
        <v>60</v>
      </c>
      <c r="U8" s="121"/>
      <c r="V8" s="120" t="s">
        <v>61</v>
      </c>
      <c r="W8" s="121"/>
      <c r="X8" s="122" t="s">
        <v>62</v>
      </c>
      <c r="Y8" s="123"/>
      <c r="Z8" s="123"/>
      <c r="AA8" s="123"/>
      <c r="AB8" s="97" t="s">
        <v>63</v>
      </c>
      <c r="AC8" s="98"/>
      <c r="AD8" s="98"/>
      <c r="AE8" s="98"/>
      <c r="AF8" s="98"/>
      <c r="AG8" s="98"/>
      <c r="AH8" s="98"/>
      <c r="AI8" s="98"/>
      <c r="AJ8" s="98"/>
      <c r="AK8" s="98"/>
      <c r="AL8" s="98"/>
      <c r="AM8" s="99"/>
    </row>
    <row r="9" spans="1:39" ht="44.25" customHeight="1" x14ac:dyDescent="0.25">
      <c r="A9" s="130" t="s">
        <v>64</v>
      </c>
      <c r="B9" s="130"/>
      <c r="C9" s="130"/>
      <c r="D9" s="131" t="s">
        <v>65</v>
      </c>
      <c r="E9" s="132"/>
      <c r="F9" s="132"/>
      <c r="G9" s="132"/>
      <c r="H9" s="132"/>
      <c r="I9" s="132"/>
      <c r="J9" s="132"/>
      <c r="K9" s="132"/>
      <c r="L9" s="133"/>
      <c r="M9" s="34" t="s">
        <v>66</v>
      </c>
      <c r="N9" s="88" t="s">
        <v>67</v>
      </c>
      <c r="O9" s="89"/>
      <c r="P9" s="89"/>
      <c r="Q9" s="89"/>
      <c r="R9" s="89"/>
      <c r="S9" s="89"/>
      <c r="T9" s="90"/>
      <c r="U9" s="89"/>
      <c r="V9" s="91"/>
      <c r="W9" s="134" t="s">
        <v>68</v>
      </c>
      <c r="X9" s="135" t="s">
        <v>69</v>
      </c>
      <c r="Y9" s="135" t="s">
        <v>70</v>
      </c>
      <c r="Z9" s="135" t="s">
        <v>71</v>
      </c>
      <c r="AA9" s="135" t="s">
        <v>72</v>
      </c>
      <c r="AB9" s="139" t="s">
        <v>73</v>
      </c>
      <c r="AC9" s="139"/>
      <c r="AD9" s="139"/>
      <c r="AE9" s="139"/>
      <c r="AF9" s="139"/>
      <c r="AG9" s="139"/>
      <c r="AH9" s="139"/>
      <c r="AI9" s="92" t="s">
        <v>74</v>
      </c>
      <c r="AJ9" s="93"/>
      <c r="AK9" s="92" t="s">
        <v>75</v>
      </c>
      <c r="AL9" s="96"/>
      <c r="AM9" s="93"/>
    </row>
    <row r="10" spans="1:39" ht="24" customHeight="1" x14ac:dyDescent="0.25">
      <c r="A10" s="136"/>
      <c r="B10" s="80" t="s">
        <v>76</v>
      </c>
      <c r="C10" s="136" t="s">
        <v>77</v>
      </c>
      <c r="D10" s="80" t="s">
        <v>78</v>
      </c>
      <c r="E10" s="136" t="s">
        <v>79</v>
      </c>
      <c r="F10" s="136" t="s">
        <v>80</v>
      </c>
      <c r="G10" s="136" t="s">
        <v>81</v>
      </c>
      <c r="H10" s="136"/>
      <c r="I10" s="136"/>
      <c r="J10" s="80" t="s">
        <v>82</v>
      </c>
      <c r="K10" s="136" t="s">
        <v>83</v>
      </c>
      <c r="L10" s="136" t="s">
        <v>84</v>
      </c>
      <c r="M10" s="137" t="s">
        <v>85</v>
      </c>
      <c r="N10" s="137" t="s">
        <v>44</v>
      </c>
      <c r="O10" s="137"/>
      <c r="P10" s="137"/>
      <c r="Q10" s="137" t="s">
        <v>45</v>
      </c>
      <c r="R10" s="137"/>
      <c r="S10" s="137"/>
      <c r="T10" s="137" t="s">
        <v>86</v>
      </c>
      <c r="U10" s="137"/>
      <c r="V10" s="137"/>
      <c r="W10" s="134"/>
      <c r="X10" s="134"/>
      <c r="Y10" s="134"/>
      <c r="Z10" s="134"/>
      <c r="AA10" s="134"/>
      <c r="AB10" s="138" t="s">
        <v>87</v>
      </c>
      <c r="AC10" s="138"/>
      <c r="AD10" s="138"/>
      <c r="AE10" s="138"/>
      <c r="AF10" s="138" t="s">
        <v>88</v>
      </c>
      <c r="AG10" s="138"/>
      <c r="AH10" s="138"/>
      <c r="AI10" s="94" t="s">
        <v>89</v>
      </c>
      <c r="AJ10" s="95"/>
      <c r="AK10" s="100"/>
      <c r="AL10" s="101"/>
      <c r="AM10" s="102"/>
    </row>
    <row r="11" spans="1:39" ht="38.1" customHeight="1" x14ac:dyDescent="0.25">
      <c r="A11" s="136"/>
      <c r="B11" s="81"/>
      <c r="C11" s="136"/>
      <c r="D11" s="81"/>
      <c r="E11" s="136"/>
      <c r="F11" s="136"/>
      <c r="G11" s="62" t="s">
        <v>90</v>
      </c>
      <c r="H11" s="62" t="s">
        <v>91</v>
      </c>
      <c r="I11" s="62" t="s">
        <v>92</v>
      </c>
      <c r="J11" s="81"/>
      <c r="K11" s="136"/>
      <c r="L11" s="136"/>
      <c r="M11" s="137"/>
      <c r="N11" s="63" t="s">
        <v>93</v>
      </c>
      <c r="O11" s="63" t="s">
        <v>94</v>
      </c>
      <c r="P11" s="63" t="s">
        <v>95</v>
      </c>
      <c r="Q11" s="63" t="s">
        <v>93</v>
      </c>
      <c r="R11" s="63" t="s">
        <v>94</v>
      </c>
      <c r="S11" s="63" t="s">
        <v>96</v>
      </c>
      <c r="T11" s="63" t="s">
        <v>93</v>
      </c>
      <c r="U11" s="63" t="s">
        <v>94</v>
      </c>
      <c r="V11" s="63" t="s">
        <v>97</v>
      </c>
      <c r="W11" s="134"/>
      <c r="X11" s="134"/>
      <c r="Y11" s="134"/>
      <c r="Z11" s="134"/>
      <c r="AA11" s="134"/>
      <c r="AB11" s="64" t="s">
        <v>98</v>
      </c>
      <c r="AC11" s="64" t="s">
        <v>99</v>
      </c>
      <c r="AD11" s="64" t="s">
        <v>100</v>
      </c>
      <c r="AE11" s="64" t="s">
        <v>101</v>
      </c>
      <c r="AF11" s="64" t="s">
        <v>98</v>
      </c>
      <c r="AG11" s="64" t="s">
        <v>99</v>
      </c>
      <c r="AH11" s="64" t="s">
        <v>100</v>
      </c>
      <c r="AI11" s="64" t="s">
        <v>98</v>
      </c>
      <c r="AJ11" s="64" t="s">
        <v>99</v>
      </c>
      <c r="AK11" s="64" t="s">
        <v>98</v>
      </c>
      <c r="AL11" s="64" t="s">
        <v>99</v>
      </c>
      <c r="AM11" s="64" t="s">
        <v>100</v>
      </c>
    </row>
    <row r="12" spans="1:39" x14ac:dyDescent="0.25">
      <c r="A12" s="35" t="s">
        <v>102</v>
      </c>
      <c r="B12" s="35"/>
      <c r="C12" s="35"/>
      <c r="D12" s="35"/>
      <c r="E12" s="62" t="s">
        <v>103</v>
      </c>
      <c r="F12" s="140"/>
      <c r="G12" s="62"/>
      <c r="H12" s="62"/>
      <c r="I12" s="62"/>
      <c r="J12" s="62"/>
      <c r="K12" s="36">
        <v>3</v>
      </c>
      <c r="L12" s="36" t="s">
        <v>104</v>
      </c>
      <c r="M12" s="37">
        <f>SUM(M13:M14)</f>
        <v>0</v>
      </c>
      <c r="N12" s="37">
        <f>SUM(N13:N14)</f>
        <v>0</v>
      </c>
      <c r="O12" s="56"/>
      <c r="P12" s="37">
        <f>$N12*1.5</f>
        <v>0</v>
      </c>
      <c r="Q12" s="37">
        <f>SUM(Q13:Q14)</f>
        <v>30</v>
      </c>
      <c r="R12" s="56"/>
      <c r="S12" s="37">
        <f>$Q12</f>
        <v>30</v>
      </c>
      <c r="T12" s="37">
        <f>SUM(T13:T14)</f>
        <v>0</v>
      </c>
      <c r="U12" s="56"/>
      <c r="V12" s="37">
        <f>$T12</f>
        <v>0</v>
      </c>
      <c r="W12" s="38">
        <f>V12+S12+P12</f>
        <v>30</v>
      </c>
      <c r="X12" s="38">
        <f>(N12+Q12+T12)</f>
        <v>30</v>
      </c>
      <c r="Y12" s="38">
        <f>SUMIF(E12,"Oblig.*",N12)+SUMIF(E12,"Oblig.*",Q12)+SUMIF(E12,"Oblig.*",T12)</f>
        <v>30</v>
      </c>
      <c r="Z12" s="38">
        <f>SUM(Z13:Z14)</f>
        <v>30</v>
      </c>
      <c r="AA12" s="38">
        <f>SUM(AA13:AA14)</f>
        <v>30</v>
      </c>
      <c r="AB12" s="39"/>
      <c r="AD12" s="39"/>
      <c r="AE12" s="39"/>
      <c r="AF12" s="39"/>
      <c r="AG12" s="39"/>
      <c r="AH12" s="39"/>
      <c r="AI12" s="39"/>
      <c r="AJ12" s="39"/>
      <c r="AK12" s="39"/>
      <c r="AL12" s="39"/>
      <c r="AM12" s="39"/>
    </row>
    <row r="13" spans="1:39" x14ac:dyDescent="0.25">
      <c r="A13" s="40" t="s">
        <v>105</v>
      </c>
      <c r="B13" s="40"/>
      <c r="C13" s="40" t="s">
        <v>106</v>
      </c>
      <c r="D13" s="41"/>
      <c r="E13" s="40" t="s">
        <v>103</v>
      </c>
      <c r="F13" s="141"/>
      <c r="G13" s="40"/>
      <c r="H13" s="40"/>
      <c r="I13" s="40"/>
      <c r="J13" s="40"/>
      <c r="K13" s="42"/>
      <c r="L13" s="42" t="s">
        <v>104</v>
      </c>
      <c r="M13" s="43"/>
      <c r="N13" s="43"/>
      <c r="O13" s="43"/>
      <c r="P13" s="43">
        <f t="shared" ref="P13:P29" si="0">$N13*1.5</f>
        <v>0</v>
      </c>
      <c r="Q13" s="43">
        <v>10</v>
      </c>
      <c r="R13" s="43">
        <v>1</v>
      </c>
      <c r="S13" s="43">
        <v>10</v>
      </c>
      <c r="T13" s="43"/>
      <c r="U13" s="43"/>
      <c r="V13" s="43">
        <f t="shared" ref="V13:V23" si="1">T13</f>
        <v>0</v>
      </c>
      <c r="W13" s="44">
        <f t="shared" ref="W13:W14" si="2">V13+S13+P13</f>
        <v>10</v>
      </c>
      <c r="X13" s="44">
        <f t="shared" ref="X13:X23" si="3">(N13+Q13+T13)</f>
        <v>10</v>
      </c>
      <c r="Y13" s="44">
        <f t="shared" ref="Y13:Y23" si="4">SUMIF(E13,"Oblig.*",N13)+SUMIF(E13,"Oblig.*",Q13)+SUMIF(E13,"Oblig.*",T13)</f>
        <v>10</v>
      </c>
      <c r="Z13" s="44">
        <f t="shared" ref="Z13:Z23" si="5">IF(J13="O","",O13*P13+R13*S13+U13*V13)</f>
        <v>10</v>
      </c>
      <c r="AA13" s="44">
        <f>IF(OR(G13="O",H13="O",I13="O",E13="Options facultatives",J13="O"),"",O13*P13+R13*S13+U13*V13)</f>
        <v>10</v>
      </c>
      <c r="AB13" s="45"/>
      <c r="AC13" s="45"/>
      <c r="AD13" s="45"/>
      <c r="AE13" s="45"/>
      <c r="AF13" s="45"/>
      <c r="AG13" s="45"/>
      <c r="AH13" s="45"/>
      <c r="AI13" s="45"/>
      <c r="AJ13" s="45"/>
      <c r="AK13" s="45"/>
      <c r="AL13" s="45"/>
      <c r="AM13" s="45"/>
    </row>
    <row r="14" spans="1:39" x14ac:dyDescent="0.25">
      <c r="A14" s="40" t="s">
        <v>105</v>
      </c>
      <c r="B14" s="40"/>
      <c r="C14" s="40" t="s">
        <v>107</v>
      </c>
      <c r="D14" s="41"/>
      <c r="E14" s="40" t="s">
        <v>103</v>
      </c>
      <c r="F14" s="141"/>
      <c r="G14" s="40"/>
      <c r="H14" s="40"/>
      <c r="I14" s="40"/>
      <c r="J14" s="40"/>
      <c r="K14" s="42"/>
      <c r="L14" s="42" t="s">
        <v>104</v>
      </c>
      <c r="M14" s="43"/>
      <c r="N14" s="43"/>
      <c r="O14" s="43"/>
      <c r="P14" s="43">
        <f t="shared" si="0"/>
        <v>0</v>
      </c>
      <c r="Q14" s="43">
        <v>20</v>
      </c>
      <c r="R14" s="43">
        <v>1</v>
      </c>
      <c r="S14" s="43">
        <v>20</v>
      </c>
      <c r="T14" s="43"/>
      <c r="U14" s="43"/>
      <c r="V14" s="43">
        <f t="shared" si="1"/>
        <v>0</v>
      </c>
      <c r="W14" s="44">
        <f t="shared" si="2"/>
        <v>20</v>
      </c>
      <c r="X14" s="44">
        <f>(N14+Q14+T14)</f>
        <v>20</v>
      </c>
      <c r="Y14" s="44">
        <f t="shared" si="4"/>
        <v>20</v>
      </c>
      <c r="Z14" s="44">
        <f t="shared" si="5"/>
        <v>20</v>
      </c>
      <c r="AA14" s="44">
        <f t="shared" ref="AA14" si="6">IF(OR(G14="O",H14="O",I14="O",E14="Options facultatives",J14="O"),"",O14*P14+R14*S14+U14*V14)</f>
        <v>20</v>
      </c>
      <c r="AB14" s="45"/>
      <c r="AC14" s="45"/>
      <c r="AD14" s="45"/>
      <c r="AE14" s="45"/>
      <c r="AF14" s="45"/>
      <c r="AG14" s="45"/>
      <c r="AH14" s="45"/>
      <c r="AI14" s="45"/>
      <c r="AJ14" s="45"/>
      <c r="AK14" s="45"/>
      <c r="AL14" s="45"/>
      <c r="AM14" s="45"/>
    </row>
    <row r="15" spans="1:39" x14ac:dyDescent="0.25">
      <c r="A15" s="35" t="s">
        <v>102</v>
      </c>
      <c r="B15" s="35"/>
      <c r="C15" s="35"/>
      <c r="D15" s="35"/>
      <c r="E15" s="62" t="s">
        <v>103</v>
      </c>
      <c r="F15" s="140"/>
      <c r="G15" s="62"/>
      <c r="H15" s="62"/>
      <c r="I15" s="62"/>
      <c r="J15" s="62"/>
      <c r="K15" s="36">
        <v>5</v>
      </c>
      <c r="L15" s="36"/>
      <c r="M15" s="37">
        <f>SUM(M16:M17)</f>
        <v>0</v>
      </c>
      <c r="N15" s="37">
        <f>SUM(N16:N17)</f>
        <v>0</v>
      </c>
      <c r="O15" s="56"/>
      <c r="P15" s="37">
        <f t="shared" si="0"/>
        <v>0</v>
      </c>
      <c r="Q15" s="37">
        <f>SUM(Q16:Q17)</f>
        <v>36</v>
      </c>
      <c r="R15" s="56"/>
      <c r="S15" s="37">
        <f>$Q15</f>
        <v>36</v>
      </c>
      <c r="T15" s="37">
        <f>SUM(T16:T17)</f>
        <v>0</v>
      </c>
      <c r="U15" s="56"/>
      <c r="V15" s="37">
        <f t="shared" si="1"/>
        <v>0</v>
      </c>
      <c r="W15" s="38">
        <f>V15+S15+P15</f>
        <v>36</v>
      </c>
      <c r="X15" s="38">
        <f>(N15+Q15+T15)</f>
        <v>36</v>
      </c>
      <c r="Y15" s="38">
        <f t="shared" si="4"/>
        <v>36</v>
      </c>
      <c r="Z15" s="38">
        <f>SUM(Z16:Z17)</f>
        <v>36</v>
      </c>
      <c r="AA15" s="38">
        <f>SUM(AA16:AA17)</f>
        <v>36</v>
      </c>
      <c r="AB15" s="39"/>
      <c r="AC15" s="39"/>
      <c r="AD15" s="39"/>
      <c r="AE15" s="39"/>
      <c r="AF15" s="39"/>
      <c r="AG15" s="39"/>
      <c r="AH15" s="39"/>
      <c r="AI15" s="39"/>
      <c r="AJ15" s="39"/>
      <c r="AK15" s="39"/>
      <c r="AL15" s="39"/>
      <c r="AM15" s="39"/>
    </row>
    <row r="16" spans="1:39" ht="22.5" x14ac:dyDescent="0.25">
      <c r="A16" s="40" t="s">
        <v>105</v>
      </c>
      <c r="B16" s="40"/>
      <c r="C16" s="40" t="s">
        <v>108</v>
      </c>
      <c r="D16" s="41"/>
      <c r="E16" s="40" t="s">
        <v>103</v>
      </c>
      <c r="F16" s="141"/>
      <c r="G16" s="40"/>
      <c r="H16" s="40"/>
      <c r="I16" s="40"/>
      <c r="J16" s="40"/>
      <c r="K16" s="42"/>
      <c r="L16" s="42" t="s">
        <v>109</v>
      </c>
      <c r="M16" s="43"/>
      <c r="N16" s="43"/>
      <c r="O16" s="43"/>
      <c r="P16" s="43">
        <f t="shared" si="0"/>
        <v>0</v>
      </c>
      <c r="Q16" s="43">
        <v>16</v>
      </c>
      <c r="R16" s="43">
        <v>1</v>
      </c>
      <c r="S16" s="43">
        <v>16</v>
      </c>
      <c r="T16" s="43"/>
      <c r="U16" s="43"/>
      <c r="V16" s="43">
        <f t="shared" si="1"/>
        <v>0</v>
      </c>
      <c r="W16" s="44">
        <v>16</v>
      </c>
      <c r="X16" s="44">
        <f t="shared" si="3"/>
        <v>16</v>
      </c>
      <c r="Y16" s="44">
        <f t="shared" si="4"/>
        <v>16</v>
      </c>
      <c r="Z16" s="44">
        <f t="shared" si="5"/>
        <v>16</v>
      </c>
      <c r="AA16" s="44">
        <f t="shared" ref="AA16:AA17" si="7">IF(OR(G16="O",H16="O",I16="O",E16="Options facultatives",J16="O"),"",O16*P16+R16*S16+U16*V16)</f>
        <v>16</v>
      </c>
      <c r="AB16" s="45"/>
      <c r="AC16" s="45"/>
      <c r="AD16" s="45"/>
      <c r="AE16" s="45"/>
      <c r="AF16" s="45"/>
      <c r="AG16" s="45"/>
      <c r="AH16" s="45"/>
      <c r="AI16" s="45"/>
      <c r="AJ16" s="45"/>
      <c r="AK16" s="45"/>
      <c r="AL16" s="45"/>
      <c r="AM16" s="45"/>
    </row>
    <row r="17" spans="1:39" x14ac:dyDescent="0.25">
      <c r="A17" s="40" t="s">
        <v>105</v>
      </c>
      <c r="B17" s="40"/>
      <c r="C17" s="40" t="s">
        <v>110</v>
      </c>
      <c r="D17" s="41"/>
      <c r="E17" s="40" t="s">
        <v>103</v>
      </c>
      <c r="F17" s="141"/>
      <c r="G17" s="40"/>
      <c r="H17" s="40"/>
      <c r="I17" s="40"/>
      <c r="J17" s="40"/>
      <c r="K17" s="42" t="s">
        <v>111</v>
      </c>
      <c r="L17" s="42" t="s">
        <v>104</v>
      </c>
      <c r="M17" s="43"/>
      <c r="N17" s="43"/>
      <c r="O17" s="43"/>
      <c r="P17" s="43">
        <f t="shared" si="0"/>
        <v>0</v>
      </c>
      <c r="Q17" s="43">
        <v>20</v>
      </c>
      <c r="R17" s="43">
        <v>1</v>
      </c>
      <c r="S17" s="43">
        <v>20</v>
      </c>
      <c r="T17" s="43"/>
      <c r="U17" s="43"/>
      <c r="V17" s="43">
        <f t="shared" si="1"/>
        <v>0</v>
      </c>
      <c r="W17" s="44">
        <v>20</v>
      </c>
      <c r="X17" s="44">
        <f t="shared" si="3"/>
        <v>20</v>
      </c>
      <c r="Y17" s="44">
        <f t="shared" si="4"/>
        <v>20</v>
      </c>
      <c r="Z17" s="44">
        <f t="shared" si="5"/>
        <v>20</v>
      </c>
      <c r="AA17" s="44">
        <f t="shared" si="7"/>
        <v>20</v>
      </c>
      <c r="AB17" s="45"/>
      <c r="AC17" s="45"/>
      <c r="AD17" s="45"/>
      <c r="AE17" s="45"/>
      <c r="AF17" s="45"/>
      <c r="AG17" s="45"/>
      <c r="AH17" s="45"/>
      <c r="AI17" s="45"/>
      <c r="AJ17" s="45"/>
      <c r="AK17" s="45"/>
      <c r="AL17" s="45"/>
      <c r="AM17" s="45"/>
    </row>
    <row r="18" spans="1:39" x14ac:dyDescent="0.25">
      <c r="A18" s="35" t="s">
        <v>102</v>
      </c>
      <c r="B18" s="35"/>
      <c r="C18" s="35"/>
      <c r="D18" s="35"/>
      <c r="E18" s="62" t="s">
        <v>103</v>
      </c>
      <c r="F18" s="140"/>
      <c r="G18" s="62"/>
      <c r="H18" s="62"/>
      <c r="I18" s="62"/>
      <c r="J18" s="62"/>
      <c r="K18" s="36">
        <v>6</v>
      </c>
      <c r="L18" s="36" t="s">
        <v>104</v>
      </c>
      <c r="M18" s="37">
        <f>SUM(M19:M20)</f>
        <v>0</v>
      </c>
      <c r="N18" s="37">
        <f>SUM(N19:N20)</f>
        <v>0</v>
      </c>
      <c r="O18" s="56"/>
      <c r="P18" s="37">
        <f t="shared" si="0"/>
        <v>0</v>
      </c>
      <c r="Q18" s="37">
        <f>SUM(Q19:Q20)</f>
        <v>52</v>
      </c>
      <c r="R18" s="56"/>
      <c r="S18" s="37">
        <f>Q18</f>
        <v>52</v>
      </c>
      <c r="T18" s="37">
        <f>SUM(T19:T20)</f>
        <v>0</v>
      </c>
      <c r="U18" s="56"/>
      <c r="V18" s="37">
        <f t="shared" si="1"/>
        <v>0</v>
      </c>
      <c r="W18" s="38">
        <f t="shared" ref="W18:W29" si="8">V18+S18+P18</f>
        <v>52</v>
      </c>
      <c r="X18" s="38">
        <f>(N18+Q18+T18)</f>
        <v>52</v>
      </c>
      <c r="Y18" s="38">
        <f t="shared" si="4"/>
        <v>52</v>
      </c>
      <c r="Z18" s="38">
        <f>SUM(Z19:Z20)</f>
        <v>52</v>
      </c>
      <c r="AA18" s="38">
        <f>SUM(AA19:AA20)</f>
        <v>52</v>
      </c>
      <c r="AB18" s="39"/>
      <c r="AC18" s="39"/>
      <c r="AD18" s="39"/>
      <c r="AE18" s="39"/>
      <c r="AF18" s="39"/>
      <c r="AG18" s="39"/>
      <c r="AH18" s="39"/>
      <c r="AI18" s="39"/>
      <c r="AJ18" s="39"/>
      <c r="AK18" s="39"/>
      <c r="AL18" s="39"/>
      <c r="AM18" s="39"/>
    </row>
    <row r="19" spans="1:39" x14ac:dyDescent="0.25">
      <c r="A19" s="40" t="s">
        <v>105</v>
      </c>
      <c r="B19" s="40"/>
      <c r="C19" s="40" t="s">
        <v>112</v>
      </c>
      <c r="D19" s="41"/>
      <c r="E19" s="40" t="s">
        <v>103</v>
      </c>
      <c r="F19" s="141"/>
      <c r="G19" s="40"/>
      <c r="H19" s="40"/>
      <c r="I19" s="40"/>
      <c r="J19" s="40"/>
      <c r="K19" s="42" t="s">
        <v>111</v>
      </c>
      <c r="L19" s="42" t="s">
        <v>104</v>
      </c>
      <c r="M19" s="43"/>
      <c r="N19" s="43"/>
      <c r="O19" s="43"/>
      <c r="P19" s="43">
        <f t="shared" si="0"/>
        <v>0</v>
      </c>
      <c r="Q19" s="43">
        <v>24</v>
      </c>
      <c r="R19" s="43">
        <v>1</v>
      </c>
      <c r="S19" s="43">
        <v>24</v>
      </c>
      <c r="T19" s="43"/>
      <c r="U19" s="43"/>
      <c r="V19" s="43">
        <f t="shared" si="1"/>
        <v>0</v>
      </c>
      <c r="W19" s="44">
        <f t="shared" si="8"/>
        <v>24</v>
      </c>
      <c r="X19" s="44">
        <f t="shared" si="3"/>
        <v>24</v>
      </c>
      <c r="Y19" s="44">
        <f t="shared" si="4"/>
        <v>24</v>
      </c>
      <c r="Z19" s="44">
        <f t="shared" si="5"/>
        <v>24</v>
      </c>
      <c r="AA19" s="44">
        <f t="shared" ref="AA19:AA20" si="9">IF(OR(G19="O",H19="O",I19="O",E19="Options facultatives",J19="O"),"",O19*P19+R19*S19+U19*V19)</f>
        <v>24</v>
      </c>
      <c r="AB19" s="45"/>
      <c r="AC19" s="45"/>
      <c r="AD19" s="45"/>
      <c r="AE19" s="45"/>
      <c r="AF19" s="45"/>
      <c r="AG19" s="45"/>
      <c r="AH19" s="45"/>
      <c r="AI19" s="45"/>
      <c r="AJ19" s="45"/>
      <c r="AK19" s="45"/>
      <c r="AL19" s="45"/>
      <c r="AM19" s="45"/>
    </row>
    <row r="20" spans="1:39" x14ac:dyDescent="0.25">
      <c r="A20" s="40" t="s">
        <v>105</v>
      </c>
      <c r="B20" s="40"/>
      <c r="C20" s="40" t="s">
        <v>113</v>
      </c>
      <c r="D20" s="41"/>
      <c r="E20" s="40" t="s">
        <v>103</v>
      </c>
      <c r="F20" s="141"/>
      <c r="G20" s="40"/>
      <c r="H20" s="40"/>
      <c r="I20" s="40"/>
      <c r="J20" s="40"/>
      <c r="K20" s="42" t="s">
        <v>111</v>
      </c>
      <c r="L20" s="42" t="s">
        <v>104</v>
      </c>
      <c r="M20" s="43"/>
      <c r="N20" s="43"/>
      <c r="O20" s="43"/>
      <c r="P20" s="43">
        <f t="shared" si="0"/>
        <v>0</v>
      </c>
      <c r="Q20" s="43">
        <v>28</v>
      </c>
      <c r="R20" s="43">
        <v>1</v>
      </c>
      <c r="S20" s="43">
        <v>28</v>
      </c>
      <c r="T20" s="43"/>
      <c r="U20" s="43"/>
      <c r="V20" s="43">
        <f t="shared" si="1"/>
        <v>0</v>
      </c>
      <c r="W20" s="44">
        <f t="shared" si="8"/>
        <v>28</v>
      </c>
      <c r="X20" s="44">
        <f t="shared" si="3"/>
        <v>28</v>
      </c>
      <c r="Y20" s="44">
        <f t="shared" si="4"/>
        <v>28</v>
      </c>
      <c r="Z20" s="44">
        <f t="shared" si="5"/>
        <v>28</v>
      </c>
      <c r="AA20" s="44">
        <f t="shared" si="9"/>
        <v>28</v>
      </c>
      <c r="AB20" s="45"/>
      <c r="AC20" s="45"/>
      <c r="AD20" s="45"/>
      <c r="AE20" s="45"/>
      <c r="AF20" s="45"/>
      <c r="AG20" s="45"/>
      <c r="AH20" s="45"/>
      <c r="AI20" s="45"/>
      <c r="AJ20" s="45"/>
      <c r="AK20" s="45"/>
      <c r="AL20" s="45"/>
      <c r="AM20" s="45"/>
    </row>
    <row r="21" spans="1:39" ht="22.5" x14ac:dyDescent="0.25">
      <c r="A21" s="35" t="s">
        <v>102</v>
      </c>
      <c r="B21" s="35"/>
      <c r="C21" s="35"/>
      <c r="D21" s="35"/>
      <c r="E21" s="62" t="s">
        <v>103</v>
      </c>
      <c r="F21" s="140"/>
      <c r="G21" s="62"/>
      <c r="H21" s="62"/>
      <c r="I21" s="62"/>
      <c r="J21" s="62"/>
      <c r="K21" s="36">
        <v>6</v>
      </c>
      <c r="L21" s="36" t="s">
        <v>109</v>
      </c>
      <c r="M21" s="37">
        <f>SUM(M22:M23)</f>
        <v>0</v>
      </c>
      <c r="N21" s="37">
        <f>SUM(N22:N23)</f>
        <v>0</v>
      </c>
      <c r="O21" s="56"/>
      <c r="P21" s="37">
        <f t="shared" si="0"/>
        <v>0</v>
      </c>
      <c r="Q21" s="37">
        <f>SUM(Q22:Q23)</f>
        <v>80</v>
      </c>
      <c r="R21" s="56"/>
      <c r="S21" s="37">
        <f>Q21</f>
        <v>80</v>
      </c>
      <c r="T21" s="37">
        <f>SUM(T22:T23)</f>
        <v>0</v>
      </c>
      <c r="U21" s="56"/>
      <c r="V21" s="37">
        <f t="shared" si="1"/>
        <v>0</v>
      </c>
      <c r="W21" s="38">
        <f t="shared" si="8"/>
        <v>80</v>
      </c>
      <c r="X21" s="38">
        <f>(N21+Q21+T21)</f>
        <v>80</v>
      </c>
      <c r="Y21" s="38">
        <f t="shared" si="4"/>
        <v>80</v>
      </c>
      <c r="Z21" s="38">
        <f>SUM(Z22:Z23)</f>
        <v>80</v>
      </c>
      <c r="AA21" s="38">
        <f>SUM(AA22:AA23)</f>
        <v>80</v>
      </c>
      <c r="AB21" s="39"/>
      <c r="AC21" s="39"/>
      <c r="AD21" s="39"/>
      <c r="AE21" s="39"/>
      <c r="AF21" s="39"/>
      <c r="AG21" s="39"/>
      <c r="AH21" s="39"/>
      <c r="AI21" s="39"/>
      <c r="AJ21" s="39"/>
      <c r="AK21" s="39"/>
      <c r="AL21" s="39"/>
      <c r="AM21" s="39"/>
    </row>
    <row r="22" spans="1:39" ht="22.5" x14ac:dyDescent="0.25">
      <c r="A22" s="40" t="s">
        <v>105</v>
      </c>
      <c r="B22" s="40"/>
      <c r="C22" s="40" t="s">
        <v>114</v>
      </c>
      <c r="D22" s="41"/>
      <c r="E22" s="40" t="s">
        <v>103</v>
      </c>
      <c r="F22" s="141"/>
      <c r="G22" s="40"/>
      <c r="H22" s="40"/>
      <c r="I22" s="40"/>
      <c r="J22" s="40"/>
      <c r="K22" s="42"/>
      <c r="L22" s="42" t="s">
        <v>109</v>
      </c>
      <c r="M22" s="43"/>
      <c r="N22" s="43"/>
      <c r="O22" s="43"/>
      <c r="P22" s="43">
        <f t="shared" si="0"/>
        <v>0</v>
      </c>
      <c r="Q22" s="43">
        <v>64</v>
      </c>
      <c r="R22" s="43">
        <v>1</v>
      </c>
      <c r="S22" s="43">
        <v>64</v>
      </c>
      <c r="T22" s="43"/>
      <c r="U22" s="43"/>
      <c r="V22" s="43">
        <f t="shared" si="1"/>
        <v>0</v>
      </c>
      <c r="W22" s="44">
        <f t="shared" si="8"/>
        <v>64</v>
      </c>
      <c r="X22" s="44">
        <f t="shared" si="3"/>
        <v>64</v>
      </c>
      <c r="Y22" s="44">
        <f t="shared" si="4"/>
        <v>64</v>
      </c>
      <c r="Z22" s="44">
        <f t="shared" si="5"/>
        <v>64</v>
      </c>
      <c r="AA22" s="44">
        <f t="shared" ref="AA22:AA23" si="10">IF(OR(G22="O",H22="O",I22="O",E22="Options facultatives",J22="O"),"",O22*P22+R22*S22+U22*V22)</f>
        <v>64</v>
      </c>
      <c r="AB22" s="45"/>
      <c r="AC22" s="45"/>
      <c r="AD22" s="45"/>
      <c r="AE22" s="45"/>
      <c r="AF22" s="45"/>
      <c r="AG22" s="45"/>
      <c r="AH22" s="45"/>
      <c r="AI22" s="45"/>
      <c r="AJ22" s="45"/>
      <c r="AK22" s="45"/>
      <c r="AL22" s="45"/>
      <c r="AM22" s="45"/>
    </row>
    <row r="23" spans="1:39" ht="22.5" x14ac:dyDescent="0.25">
      <c r="A23" s="40" t="s">
        <v>105</v>
      </c>
      <c r="B23" s="40"/>
      <c r="C23" s="40" t="s">
        <v>115</v>
      </c>
      <c r="D23" s="41"/>
      <c r="E23" s="40" t="s">
        <v>103</v>
      </c>
      <c r="F23" s="141"/>
      <c r="G23" s="40"/>
      <c r="H23" s="40"/>
      <c r="I23" s="40"/>
      <c r="J23" s="40"/>
      <c r="K23" s="42"/>
      <c r="L23" s="42" t="s">
        <v>109</v>
      </c>
      <c r="M23" s="43"/>
      <c r="N23" s="43"/>
      <c r="O23" s="43"/>
      <c r="P23" s="43">
        <f t="shared" si="0"/>
        <v>0</v>
      </c>
      <c r="Q23" s="43">
        <v>16</v>
      </c>
      <c r="R23" s="43">
        <v>1</v>
      </c>
      <c r="S23" s="43">
        <v>16</v>
      </c>
      <c r="T23" s="43"/>
      <c r="U23" s="43"/>
      <c r="V23" s="43">
        <f t="shared" si="1"/>
        <v>0</v>
      </c>
      <c r="W23" s="44">
        <f t="shared" si="8"/>
        <v>16</v>
      </c>
      <c r="X23" s="44">
        <f t="shared" si="3"/>
        <v>16</v>
      </c>
      <c r="Y23" s="44">
        <f t="shared" si="4"/>
        <v>16</v>
      </c>
      <c r="Z23" s="44">
        <f t="shared" si="5"/>
        <v>16</v>
      </c>
      <c r="AA23" s="44">
        <f t="shared" si="10"/>
        <v>16</v>
      </c>
      <c r="AB23" s="45"/>
      <c r="AC23" s="45"/>
      <c r="AD23" s="45"/>
      <c r="AE23" s="45"/>
      <c r="AF23" s="45"/>
      <c r="AG23" s="45"/>
      <c r="AH23" s="45"/>
      <c r="AI23" s="45"/>
      <c r="AJ23" s="45"/>
      <c r="AK23" s="45"/>
      <c r="AL23" s="45"/>
      <c r="AM23" s="45"/>
    </row>
    <row r="24" spans="1:39" ht="22.5" x14ac:dyDescent="0.25">
      <c r="A24" s="35" t="s">
        <v>102</v>
      </c>
      <c r="B24" s="35"/>
      <c r="C24" s="35"/>
      <c r="D24" s="35"/>
      <c r="E24" s="62" t="s">
        <v>103</v>
      </c>
      <c r="F24" s="140"/>
      <c r="G24" s="62"/>
      <c r="H24" s="62"/>
      <c r="I24" s="62"/>
      <c r="J24" s="62"/>
      <c r="K24" s="36">
        <v>6</v>
      </c>
      <c r="L24" s="36" t="s">
        <v>109</v>
      </c>
      <c r="M24" s="37">
        <f>SUM(M25:M26)</f>
        <v>0</v>
      </c>
      <c r="N24" s="37">
        <f>SUM(N25:N26)</f>
        <v>0</v>
      </c>
      <c r="O24" s="56"/>
      <c r="P24" s="37">
        <f t="shared" si="0"/>
        <v>0</v>
      </c>
      <c r="Q24" s="37">
        <f>SUM(Q25:Q26)</f>
        <v>66</v>
      </c>
      <c r="R24" s="56"/>
      <c r="S24" s="37">
        <f>Q24</f>
        <v>66</v>
      </c>
      <c r="T24" s="37">
        <f>SUM(T25:T26)</f>
        <v>0</v>
      </c>
      <c r="U24" s="56"/>
      <c r="V24" s="37">
        <f t="shared" ref="V24:V26" si="11">T24</f>
        <v>0</v>
      </c>
      <c r="W24" s="38">
        <f t="shared" si="8"/>
        <v>66</v>
      </c>
      <c r="X24" s="38">
        <f>(N24+Q24+T24)</f>
        <v>66</v>
      </c>
      <c r="Y24" s="38">
        <f t="shared" ref="Y24:Y26" si="12">SUMIF(E24,"Oblig.*",N24)+SUMIF(E24,"Oblig.*",Q24)+SUMIF(E24,"Oblig.*",T24)</f>
        <v>66</v>
      </c>
      <c r="Z24" s="38">
        <f>SUM(Z25:Z26)</f>
        <v>66</v>
      </c>
      <c r="AA24" s="38">
        <f>SUM(AA25:AA26)</f>
        <v>66</v>
      </c>
      <c r="AB24" s="39"/>
      <c r="AC24" s="39"/>
      <c r="AD24" s="39"/>
      <c r="AE24" s="39"/>
      <c r="AF24" s="39"/>
      <c r="AG24" s="39"/>
      <c r="AH24" s="39"/>
      <c r="AI24" s="39"/>
      <c r="AJ24" s="39"/>
      <c r="AK24" s="39"/>
      <c r="AL24" s="39"/>
      <c r="AM24" s="39"/>
    </row>
    <row r="25" spans="1:39" ht="22.5" x14ac:dyDescent="0.25">
      <c r="A25" s="40" t="s">
        <v>105</v>
      </c>
      <c r="B25" s="40"/>
      <c r="C25" s="40" t="s">
        <v>116</v>
      </c>
      <c r="D25" s="41"/>
      <c r="E25" s="40" t="s">
        <v>103</v>
      </c>
      <c r="F25" s="141"/>
      <c r="G25" s="40"/>
      <c r="H25" s="40"/>
      <c r="I25" s="40"/>
      <c r="J25" s="40"/>
      <c r="K25" s="42"/>
      <c r="L25" s="42" t="s">
        <v>109</v>
      </c>
      <c r="M25" s="43"/>
      <c r="N25" s="43"/>
      <c r="O25" s="43"/>
      <c r="P25" s="43">
        <f t="shared" si="0"/>
        <v>0</v>
      </c>
      <c r="Q25" s="43">
        <v>48</v>
      </c>
      <c r="R25" s="43">
        <v>1</v>
      </c>
      <c r="S25" s="43">
        <v>48</v>
      </c>
      <c r="T25" s="43"/>
      <c r="U25" s="43"/>
      <c r="V25" s="43">
        <f t="shared" si="11"/>
        <v>0</v>
      </c>
      <c r="W25" s="44">
        <f t="shared" si="8"/>
        <v>48</v>
      </c>
      <c r="X25" s="44">
        <f t="shared" ref="X25:X26" si="13">(N25+Q25+T25)</f>
        <v>48</v>
      </c>
      <c r="Y25" s="44">
        <f t="shared" si="12"/>
        <v>48</v>
      </c>
      <c r="Z25" s="44">
        <f t="shared" ref="Z25:Z26" si="14">IF(J25="O","",O25*P25+R25*S25+U25*V25)</f>
        <v>48</v>
      </c>
      <c r="AA25" s="44">
        <f t="shared" ref="AA25:AA26" si="15">IF(OR(G25="O",H25="O",I25="O",E25="Options facultatives",J25="O"),"",O25*P25+R25*S25+U25*V25)</f>
        <v>48</v>
      </c>
      <c r="AB25" s="45"/>
      <c r="AC25" s="45"/>
      <c r="AD25" s="45"/>
      <c r="AE25" s="45"/>
      <c r="AF25" s="45"/>
      <c r="AG25" s="45"/>
      <c r="AH25" s="45"/>
      <c r="AI25" s="45"/>
      <c r="AJ25" s="45"/>
      <c r="AK25" s="45"/>
      <c r="AL25" s="45"/>
      <c r="AM25" s="45"/>
    </row>
    <row r="26" spans="1:39" ht="22.5" x14ac:dyDescent="0.25">
      <c r="A26" s="40" t="s">
        <v>105</v>
      </c>
      <c r="B26" s="40"/>
      <c r="C26" s="40" t="s">
        <v>117</v>
      </c>
      <c r="D26" s="41"/>
      <c r="E26" s="40" t="s">
        <v>103</v>
      </c>
      <c r="F26" s="141"/>
      <c r="G26" s="40"/>
      <c r="H26" s="40"/>
      <c r="I26" s="40"/>
      <c r="J26" s="40"/>
      <c r="K26" s="42"/>
      <c r="L26" s="42" t="s">
        <v>109</v>
      </c>
      <c r="M26" s="43"/>
      <c r="N26" s="43"/>
      <c r="O26" s="43"/>
      <c r="P26" s="43">
        <f t="shared" si="0"/>
        <v>0</v>
      </c>
      <c r="Q26" s="43">
        <v>18</v>
      </c>
      <c r="R26" s="43">
        <v>1</v>
      </c>
      <c r="S26" s="43">
        <v>18</v>
      </c>
      <c r="T26" s="43"/>
      <c r="U26" s="43"/>
      <c r="V26" s="43">
        <f t="shared" si="11"/>
        <v>0</v>
      </c>
      <c r="W26" s="44">
        <f t="shared" si="8"/>
        <v>18</v>
      </c>
      <c r="X26" s="44">
        <f t="shared" si="13"/>
        <v>18</v>
      </c>
      <c r="Y26" s="44">
        <f t="shared" si="12"/>
        <v>18</v>
      </c>
      <c r="Z26" s="44">
        <f t="shared" si="14"/>
        <v>18</v>
      </c>
      <c r="AA26" s="44">
        <f t="shared" si="15"/>
        <v>18</v>
      </c>
      <c r="AB26" s="45"/>
      <c r="AC26" s="45"/>
      <c r="AD26" s="45"/>
      <c r="AE26" s="45"/>
      <c r="AF26" s="45"/>
      <c r="AG26" s="45"/>
      <c r="AH26" s="45"/>
      <c r="AI26" s="45"/>
      <c r="AJ26" s="45"/>
      <c r="AK26" s="45"/>
      <c r="AL26" s="45"/>
      <c r="AM26" s="45"/>
    </row>
    <row r="27" spans="1:39" x14ac:dyDescent="0.25">
      <c r="A27" s="35" t="s">
        <v>102</v>
      </c>
      <c r="B27" s="35"/>
      <c r="C27" s="35"/>
      <c r="D27" s="35"/>
      <c r="E27" s="62" t="s">
        <v>103</v>
      </c>
      <c r="F27" s="140"/>
      <c r="G27" s="62"/>
      <c r="H27" s="62"/>
      <c r="I27" s="62"/>
      <c r="J27" s="62"/>
      <c r="K27" s="36">
        <v>4</v>
      </c>
      <c r="L27" s="36" t="s">
        <v>104</v>
      </c>
      <c r="M27" s="37">
        <f>SUM(M28:M29)</f>
        <v>0</v>
      </c>
      <c r="N27" s="37">
        <f>SUM(N28:N29)</f>
        <v>0</v>
      </c>
      <c r="O27" s="56"/>
      <c r="P27" s="37">
        <f t="shared" si="0"/>
        <v>0</v>
      </c>
      <c r="Q27" s="37">
        <f>SUM(Q28:Q29)</f>
        <v>36</v>
      </c>
      <c r="R27" s="56"/>
      <c r="S27" s="37">
        <f>Q27</f>
        <v>36</v>
      </c>
      <c r="T27" s="37">
        <f>SUM(T28:T29)</f>
        <v>0</v>
      </c>
      <c r="U27" s="56"/>
      <c r="V27" s="37">
        <f t="shared" ref="V27:V29" si="16">T27</f>
        <v>0</v>
      </c>
      <c r="W27" s="38">
        <f t="shared" si="8"/>
        <v>36</v>
      </c>
      <c r="X27" s="38">
        <f>(N27+Q27+T27)</f>
        <v>36</v>
      </c>
      <c r="Y27" s="38">
        <f t="shared" ref="Y27:Y29" si="17">SUMIF(E27,"Oblig.*",N27)+SUMIF(E27,"Oblig.*",Q27)+SUMIF(E27,"Oblig.*",T27)</f>
        <v>36</v>
      </c>
      <c r="Z27" s="38">
        <f>SUM(Z28:Z29)</f>
        <v>36</v>
      </c>
      <c r="AA27" s="38">
        <f>SUM(AA28:AA29)</f>
        <v>36</v>
      </c>
      <c r="AB27" s="39"/>
      <c r="AC27" s="39"/>
      <c r="AD27" s="39"/>
      <c r="AE27" s="39"/>
      <c r="AF27" s="39"/>
      <c r="AG27" s="39"/>
      <c r="AH27" s="39"/>
      <c r="AI27" s="39"/>
      <c r="AJ27" s="39"/>
      <c r="AK27" s="39"/>
      <c r="AL27" s="39"/>
      <c r="AM27" s="39"/>
    </row>
    <row r="28" spans="1:39" ht="22.5" x14ac:dyDescent="0.25">
      <c r="A28" s="40" t="s">
        <v>105</v>
      </c>
      <c r="B28" s="40"/>
      <c r="C28" s="40" t="s">
        <v>118</v>
      </c>
      <c r="D28" s="41"/>
      <c r="E28" s="40" t="s">
        <v>103</v>
      </c>
      <c r="F28" s="141"/>
      <c r="G28" s="40"/>
      <c r="H28" s="40"/>
      <c r="I28" s="40"/>
      <c r="J28" s="40"/>
      <c r="K28" s="42"/>
      <c r="L28" s="42" t="s">
        <v>104</v>
      </c>
      <c r="M28" s="43"/>
      <c r="N28" s="43"/>
      <c r="O28" s="43"/>
      <c r="P28" s="43">
        <f t="shared" si="0"/>
        <v>0</v>
      </c>
      <c r="Q28" s="43">
        <v>12</v>
      </c>
      <c r="R28" s="43">
        <v>1</v>
      </c>
      <c r="S28" s="43">
        <v>12</v>
      </c>
      <c r="T28" s="43"/>
      <c r="U28" s="43"/>
      <c r="V28" s="43">
        <f t="shared" si="16"/>
        <v>0</v>
      </c>
      <c r="W28" s="44">
        <f t="shared" si="8"/>
        <v>12</v>
      </c>
      <c r="X28" s="44">
        <f t="shared" ref="X28:X29" si="18">(N28+Q28+T28)</f>
        <v>12</v>
      </c>
      <c r="Y28" s="44">
        <f t="shared" si="17"/>
        <v>12</v>
      </c>
      <c r="Z28" s="44">
        <f t="shared" ref="Z28:Z29" si="19">IF(J28="O","",O28*P28+R28*S28+U28*V28)</f>
        <v>12</v>
      </c>
      <c r="AA28" s="44">
        <f t="shared" ref="AA28:AA29" si="20">IF(OR(G28="O",H28="O",I28="O",E28="Options facultatives",J28="O"),"",O28*P28+R28*S28+U28*V28)</f>
        <v>12</v>
      </c>
      <c r="AB28" s="45"/>
      <c r="AC28" s="45"/>
      <c r="AD28" s="45"/>
      <c r="AE28" s="45"/>
      <c r="AF28" s="45"/>
      <c r="AG28" s="45"/>
      <c r="AH28" s="45"/>
      <c r="AI28" s="45"/>
      <c r="AJ28" s="45"/>
      <c r="AK28" s="45"/>
      <c r="AL28" s="45"/>
      <c r="AM28" s="45"/>
    </row>
    <row r="29" spans="1:39" x14ac:dyDescent="0.25">
      <c r="A29" s="40" t="s">
        <v>105</v>
      </c>
      <c r="B29" s="40"/>
      <c r="C29" s="40" t="s">
        <v>119</v>
      </c>
      <c r="D29" s="41"/>
      <c r="E29" s="40" t="s">
        <v>103</v>
      </c>
      <c r="F29" s="141"/>
      <c r="G29" s="40"/>
      <c r="H29" s="40"/>
      <c r="I29" s="40"/>
      <c r="J29" s="40"/>
      <c r="K29" s="42"/>
      <c r="L29" s="42" t="s">
        <v>104</v>
      </c>
      <c r="M29" s="43"/>
      <c r="N29" s="43"/>
      <c r="O29" s="43"/>
      <c r="P29" s="43">
        <f t="shared" si="0"/>
        <v>0</v>
      </c>
      <c r="Q29" s="43">
        <v>24</v>
      </c>
      <c r="R29" s="43">
        <v>1</v>
      </c>
      <c r="S29" s="43">
        <v>24</v>
      </c>
      <c r="T29" s="43"/>
      <c r="U29" s="43"/>
      <c r="V29" s="43">
        <f t="shared" si="16"/>
        <v>0</v>
      </c>
      <c r="W29" s="44">
        <f t="shared" si="8"/>
        <v>24</v>
      </c>
      <c r="X29" s="44">
        <f t="shared" si="18"/>
        <v>24</v>
      </c>
      <c r="Y29" s="44">
        <f t="shared" si="17"/>
        <v>24</v>
      </c>
      <c r="Z29" s="44">
        <f t="shared" si="19"/>
        <v>24</v>
      </c>
      <c r="AA29" s="44">
        <f t="shared" si="20"/>
        <v>24</v>
      </c>
      <c r="AB29" s="45"/>
      <c r="AC29" s="45"/>
      <c r="AD29" s="45"/>
      <c r="AE29" s="45"/>
      <c r="AF29" s="45"/>
      <c r="AG29" s="45"/>
      <c r="AH29" s="45"/>
      <c r="AI29" s="45"/>
      <c r="AJ29" s="45"/>
      <c r="AK29" s="45"/>
      <c r="AL29" s="45"/>
      <c r="AM29" s="45"/>
    </row>
    <row r="30" spans="1:39" ht="45" customHeight="1" x14ac:dyDescent="0.25">
      <c r="A30" s="46"/>
      <c r="B30" s="46"/>
      <c r="C30" s="46"/>
      <c r="D30" s="47"/>
      <c r="E30" s="47"/>
      <c r="F30" s="47"/>
      <c r="G30" s="47"/>
      <c r="H30" s="48"/>
      <c r="I30" s="49" t="s">
        <v>120</v>
      </c>
      <c r="J30" s="49"/>
      <c r="K30" s="36">
        <f>SUM(K12:K29)</f>
        <v>30</v>
      </c>
      <c r="L30" s="62" t="s">
        <v>121</v>
      </c>
      <c r="M30" s="37">
        <f>SUMIFS(M12:M29,$A$12:$A$29,"Intitulé de l'UE")</f>
        <v>0</v>
      </c>
      <c r="N30" s="37">
        <f>SUMIFS(N12:N29,$A$12:$A$29,"Intitulé de l'UE")</f>
        <v>0</v>
      </c>
      <c r="O30" s="37">
        <f>SUMIFS($O12:$O29,$A$12:$A$29,"ECUE")</f>
        <v>0</v>
      </c>
      <c r="P30" s="37">
        <f>SUMIFS(P12:P29,$A$12:$A$29,"Intitulé de l'UE")</f>
        <v>0</v>
      </c>
      <c r="Q30" s="37">
        <f>SUMIFS(Q12:Q29,$A$12:$A$29,"Intitulé de l'UE")</f>
        <v>300</v>
      </c>
      <c r="R30" s="37">
        <f>SUMIFS(R12:R29,$A$12:$A$29,"ECUE")</f>
        <v>12</v>
      </c>
      <c r="S30" s="37">
        <f>SUMIFS(S12:S29,$A$12:$A$29,"Intitulé de l'UE")</f>
        <v>300</v>
      </c>
      <c r="T30" s="37">
        <f>SUMIFS(T12:T29,$A$12:$A$29,"Intitulé de l'UE")</f>
        <v>0</v>
      </c>
      <c r="U30" s="37">
        <f>SUMIFS(U12:U29,$A$12:$A$29,"ECUE")</f>
        <v>0</v>
      </c>
      <c r="V30" s="37">
        <f t="shared" ref="V30:AA30" si="21">SUMIFS(V12:V29,$A$12:$A$29,"Intitulé de l'UE")</f>
        <v>0</v>
      </c>
      <c r="W30" s="38">
        <f t="shared" si="21"/>
        <v>300</v>
      </c>
      <c r="X30" s="38">
        <f t="shared" si="21"/>
        <v>300</v>
      </c>
      <c r="Y30" s="38">
        <f t="shared" si="21"/>
        <v>300</v>
      </c>
      <c r="Z30" s="38">
        <f t="shared" si="21"/>
        <v>300</v>
      </c>
      <c r="AA30" s="38">
        <f t="shared" si="21"/>
        <v>300</v>
      </c>
      <c r="AB30" s="78" t="s">
        <v>122</v>
      </c>
      <c r="AC30" s="79"/>
      <c r="AD30" s="79"/>
      <c r="AE30" s="79"/>
      <c r="AF30" s="79"/>
      <c r="AG30" s="79"/>
      <c r="AH30" s="79"/>
      <c r="AI30" s="79"/>
      <c r="AJ30" s="79"/>
      <c r="AK30" s="79"/>
      <c r="AL30" s="79"/>
      <c r="AM30" s="79"/>
    </row>
    <row r="31" spans="1:39" x14ac:dyDescent="0.25">
      <c r="A31" s="13"/>
      <c r="B31" s="13"/>
      <c r="C31" s="13"/>
      <c r="D31" s="13"/>
      <c r="E31" s="13"/>
      <c r="F31" s="13"/>
      <c r="G31" s="13"/>
      <c r="H31" s="13"/>
      <c r="I31" s="13"/>
      <c r="J31" s="13"/>
      <c r="K31" s="13"/>
      <c r="L31" s="13"/>
      <c r="M31" s="13"/>
      <c r="N31" s="13"/>
      <c r="O31" s="13"/>
      <c r="P31" s="13"/>
      <c r="Q31" s="13"/>
      <c r="R31" s="13"/>
      <c r="S31" s="50"/>
      <c r="T31" s="50"/>
      <c r="U31" s="50"/>
      <c r="V31" s="50"/>
      <c r="W31" s="13"/>
      <c r="X31" s="13"/>
      <c r="Y31" s="13"/>
      <c r="Z31" s="13"/>
      <c r="AA31" s="13"/>
      <c r="AB31" s="14"/>
      <c r="AC31" s="14"/>
      <c r="AD31" s="14"/>
      <c r="AE31" s="14"/>
      <c r="AF31" s="14"/>
      <c r="AG31" s="14"/>
      <c r="AH31" s="14"/>
      <c r="AI31" s="14"/>
      <c r="AJ31" s="14"/>
      <c r="AK31" s="14"/>
      <c r="AL31" s="14"/>
      <c r="AM31" s="14"/>
    </row>
  </sheetData>
  <mergeCells count="63">
    <mergeCell ref="F24:F26"/>
    <mergeCell ref="F27:F29"/>
    <mergeCell ref="I4:K4"/>
    <mergeCell ref="L4:Q4"/>
    <mergeCell ref="F12:F14"/>
    <mergeCell ref="F15:F17"/>
    <mergeCell ref="F18:F20"/>
    <mergeCell ref="F21:F23"/>
    <mergeCell ref="AF10:AH10"/>
    <mergeCell ref="Z9:Z11"/>
    <mergeCell ref="AA9:AA11"/>
    <mergeCell ref="AB9:AH9"/>
    <mergeCell ref="N10:P10"/>
    <mergeCell ref="Q10:S10"/>
    <mergeCell ref="T10:V10"/>
    <mergeCell ref="AB10:AE10"/>
    <mergeCell ref="A9:C9"/>
    <mergeCell ref="D9:L9"/>
    <mergeCell ref="W9:W11"/>
    <mergeCell ref="X9:X11"/>
    <mergeCell ref="Y9:Y11"/>
    <mergeCell ref="G10:I10"/>
    <mergeCell ref="K10:K11"/>
    <mergeCell ref="L10:L11"/>
    <mergeCell ref="M10:M11"/>
    <mergeCell ref="A10:A11"/>
    <mergeCell ref="C10:C11"/>
    <mergeCell ref="D10:D11"/>
    <mergeCell ref="E10:E11"/>
    <mergeCell ref="F10:F11"/>
    <mergeCell ref="A7:C7"/>
    <mergeCell ref="U6:W6"/>
    <mergeCell ref="V8:W8"/>
    <mergeCell ref="X8:AA8"/>
    <mergeCell ref="A8:C8"/>
    <mergeCell ref="M8:O8"/>
    <mergeCell ref="R8:S8"/>
    <mergeCell ref="P8:Q8"/>
    <mergeCell ref="T8:U8"/>
    <mergeCell ref="C5:D5"/>
    <mergeCell ref="E5:H5"/>
    <mergeCell ref="I5:Q5"/>
    <mergeCell ref="R5:T5"/>
    <mergeCell ref="C6:D6"/>
    <mergeCell ref="E6:H6"/>
    <mergeCell ref="I6:Q6"/>
    <mergeCell ref="R6:T6"/>
    <mergeCell ref="AB30:AM30"/>
    <mergeCell ref="B10:B11"/>
    <mergeCell ref="A2:B2"/>
    <mergeCell ref="A3:B3"/>
    <mergeCell ref="A4:B4"/>
    <mergeCell ref="A5:B5"/>
    <mergeCell ref="N9:V9"/>
    <mergeCell ref="J10:J11"/>
    <mergeCell ref="AI9:AJ9"/>
    <mergeCell ref="AI10:AJ10"/>
    <mergeCell ref="AB7:AM7"/>
    <mergeCell ref="AB8:AM8"/>
    <mergeCell ref="AK9:AM10"/>
    <mergeCell ref="C4:D4"/>
    <mergeCell ref="E4:H4"/>
    <mergeCell ref="R4:T4"/>
  </mergeCells>
  <dataValidations count="5">
    <dataValidation type="list" allowBlank="1" showInputMessage="1" showErrorMessage="1" sqref="P8 T8 G12:J29">
      <formula1>LChoix</formula1>
    </dataValidation>
    <dataValidation type="list" allowBlank="1" showInputMessage="1" showErrorMessage="1" sqref="C4:D4">
      <formula1>LNomDomaine</formula1>
    </dataValidation>
    <dataValidation type="list" allowBlank="1" showInputMessage="1" showErrorMessage="1" sqref="C5:D5">
      <formula1>LMention</formula1>
    </dataValidation>
    <dataValidation type="list" allowBlank="1" showInputMessage="1" showErrorMessage="1" sqref="I4:K4">
      <formula1>LRegime</formula1>
    </dataValidation>
    <dataValidation type="list" allowBlank="1" showInputMessage="1" showErrorMessage="1" sqref="E12:E29">
      <formula1>LTypeEns</formula1>
    </dataValidation>
  </dataValidations>
  <pageMargins left="0.75" right="0.75" top="1" bottom="1" header="0.5" footer="0.5"/>
  <pageSetup paperSize="8" scale="69" orientation="landscape" horizontalDpi="1200" verticalDpi="1200" r:id="rId1"/>
  <colBreaks count="1" manualBreakCount="1">
    <brk id="22" max="1048575" man="1"/>
  </colBreaks>
  <ignoredErrors>
    <ignoredError sqref="O30 R30 U30 Z15:AA15 Z18:AA18 Z21:AA21 Z24:AA24 Z27:AA27" formula="1"/>
    <ignoredError sqref="Q12 Q15" formulaRange="1"/>
  </ignoredErrors>
  <legacyDrawing r:id="rId2"/>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M31"/>
  <sheetViews>
    <sheetView topLeftCell="A21" zoomScaleNormal="100" zoomScaleSheetLayoutView="90" workbookViewId="0">
      <selection activeCell="C12" sqref="C12:K29"/>
    </sheetView>
  </sheetViews>
  <sheetFormatPr baseColWidth="10" defaultColWidth="11" defaultRowHeight="15.75" x14ac:dyDescent="0.25"/>
  <cols>
    <col min="2" max="2" width="7.375" customWidth="1"/>
    <col min="3" max="3" width="36.25" customWidth="1"/>
    <col min="4" max="10" width="0" hidden="1" customWidth="1"/>
    <col min="11" max="11" width="8" customWidth="1"/>
    <col min="28" max="30" width="7.875" customWidth="1"/>
    <col min="31" max="31" width="8.875" customWidth="1"/>
    <col min="32" max="39" width="7.875" customWidth="1"/>
  </cols>
  <sheetData>
    <row r="1" spans="1:39" ht="16.5" thickBot="1" x14ac:dyDescent="0.3">
      <c r="A1" s="13"/>
      <c r="B1" s="13"/>
      <c r="C1" s="13"/>
      <c r="D1" s="13"/>
      <c r="E1" s="14"/>
      <c r="F1" s="14"/>
      <c r="G1" s="14"/>
      <c r="H1" s="14"/>
      <c r="I1" s="14"/>
      <c r="J1" s="14"/>
      <c r="K1" s="14"/>
      <c r="L1" s="14"/>
      <c r="M1" s="14"/>
      <c r="N1" s="14"/>
      <c r="O1" s="14"/>
      <c r="P1" s="14"/>
      <c r="Q1" s="14"/>
      <c r="R1" s="14"/>
      <c r="S1" s="14"/>
      <c r="T1" s="14"/>
      <c r="U1" s="14"/>
      <c r="V1" s="14"/>
      <c r="W1" s="13"/>
      <c r="X1" s="13"/>
      <c r="Y1" s="13"/>
      <c r="Z1" s="13"/>
      <c r="AA1" s="13"/>
      <c r="AB1" s="14"/>
      <c r="AC1" s="14"/>
      <c r="AD1" s="14"/>
      <c r="AE1" s="14"/>
      <c r="AF1" s="14"/>
      <c r="AG1" s="14"/>
      <c r="AH1" s="14"/>
      <c r="AI1" s="14"/>
      <c r="AJ1" s="14"/>
      <c r="AK1" s="14"/>
      <c r="AL1" s="14"/>
      <c r="AM1" s="14"/>
    </row>
    <row r="2" spans="1:39" ht="16.5" thickBot="1" x14ac:dyDescent="0.3">
      <c r="A2" s="82" t="s">
        <v>36</v>
      </c>
      <c r="B2" s="83"/>
      <c r="C2" s="15" t="s">
        <v>37</v>
      </c>
      <c r="D2" s="13"/>
      <c r="E2" s="14"/>
      <c r="F2" s="14"/>
      <c r="G2" s="14"/>
      <c r="H2" s="14"/>
      <c r="I2" s="14"/>
      <c r="J2" s="14"/>
      <c r="K2" s="14"/>
      <c r="L2" s="14"/>
      <c r="M2" s="14"/>
      <c r="N2" s="14"/>
      <c r="O2" s="14"/>
      <c r="P2" s="14"/>
      <c r="Q2" s="14"/>
      <c r="R2" s="14"/>
      <c r="S2" s="14"/>
      <c r="T2" s="14"/>
      <c r="U2" s="14"/>
      <c r="W2" s="13"/>
      <c r="X2" s="13"/>
      <c r="Y2" s="13"/>
      <c r="Z2" s="13"/>
      <c r="AA2" s="13"/>
      <c r="AB2" s="14"/>
      <c r="AC2" s="14"/>
      <c r="AD2" s="14"/>
      <c r="AE2" s="14"/>
      <c r="AF2" s="14"/>
      <c r="AG2" s="14"/>
      <c r="AH2" s="14"/>
      <c r="AI2" s="14"/>
      <c r="AJ2" s="14"/>
      <c r="AK2" s="14"/>
      <c r="AL2" s="14"/>
      <c r="AM2" s="14"/>
    </row>
    <row r="3" spans="1:39" ht="18.75" thickBot="1" x14ac:dyDescent="0.3">
      <c r="A3" s="82" t="s">
        <v>38</v>
      </c>
      <c r="B3" s="83"/>
      <c r="C3" s="16" t="s">
        <v>123</v>
      </c>
      <c r="D3" s="13"/>
      <c r="E3" s="14"/>
      <c r="F3" s="14"/>
      <c r="G3" s="14"/>
      <c r="H3" s="14"/>
      <c r="I3" s="14"/>
      <c r="J3" s="14"/>
      <c r="K3" s="14"/>
      <c r="L3" s="14"/>
      <c r="M3" s="14"/>
      <c r="N3" s="14"/>
      <c r="O3" s="14"/>
      <c r="P3" s="14"/>
      <c r="Q3" s="14"/>
      <c r="R3" s="14"/>
      <c r="S3" s="14"/>
      <c r="T3" s="14"/>
      <c r="U3" s="14"/>
      <c r="W3" s="13"/>
      <c r="X3" s="13"/>
      <c r="Y3" s="13"/>
      <c r="Z3" s="13"/>
      <c r="AA3" s="13"/>
      <c r="AB3" s="14"/>
      <c r="AC3" s="14"/>
      <c r="AD3" s="14"/>
      <c r="AE3" s="14"/>
      <c r="AF3" s="14"/>
      <c r="AG3" s="14"/>
      <c r="AH3" s="14"/>
      <c r="AI3" s="14"/>
      <c r="AJ3" s="14"/>
      <c r="AK3" s="14"/>
      <c r="AL3" s="14"/>
      <c r="AM3" s="14"/>
    </row>
    <row r="4" spans="1:39" ht="29.1" customHeight="1" thickBot="1" x14ac:dyDescent="0.3">
      <c r="A4" s="84" t="s">
        <v>40</v>
      </c>
      <c r="B4" s="85"/>
      <c r="C4" s="103" t="s">
        <v>41</v>
      </c>
      <c r="D4" s="104"/>
      <c r="E4" s="84" t="s">
        <v>42</v>
      </c>
      <c r="F4" s="105"/>
      <c r="G4" s="105"/>
      <c r="H4" s="85"/>
      <c r="I4" s="142" t="s">
        <v>43</v>
      </c>
      <c r="J4" s="143"/>
      <c r="K4" s="143"/>
      <c r="L4" s="144"/>
      <c r="M4" s="145"/>
      <c r="N4" s="145"/>
      <c r="O4" s="145"/>
      <c r="P4" s="145"/>
      <c r="Q4" s="146"/>
      <c r="R4" s="106"/>
      <c r="S4" s="106"/>
      <c r="T4" s="106"/>
      <c r="U4" s="18" t="s">
        <v>44</v>
      </c>
      <c r="V4" s="18" t="s">
        <v>45</v>
      </c>
      <c r="W4" s="18" t="s">
        <v>46</v>
      </c>
      <c r="X4" s="13"/>
      <c r="Y4" s="13"/>
      <c r="Z4" s="13"/>
      <c r="AA4" s="13"/>
      <c r="AB4" s="14"/>
      <c r="AC4" s="14"/>
      <c r="AD4" s="14"/>
      <c r="AE4" s="14"/>
      <c r="AF4" s="14"/>
      <c r="AG4" s="14"/>
      <c r="AH4" s="14"/>
      <c r="AI4" s="14"/>
      <c r="AJ4" s="14"/>
      <c r="AK4" s="14"/>
      <c r="AL4" s="14"/>
      <c r="AM4" s="14"/>
    </row>
    <row r="5" spans="1:39" ht="26.25" customHeight="1" thickBot="1" x14ac:dyDescent="0.3">
      <c r="A5" s="86" t="s">
        <v>47</v>
      </c>
      <c r="B5" s="87"/>
      <c r="C5" s="107" t="s">
        <v>48</v>
      </c>
      <c r="D5" s="107"/>
      <c r="E5" s="84" t="s">
        <v>49</v>
      </c>
      <c r="F5" s="105"/>
      <c r="G5" s="105"/>
      <c r="H5" s="85"/>
      <c r="I5" s="108"/>
      <c r="J5" s="109"/>
      <c r="K5" s="109"/>
      <c r="L5" s="109"/>
      <c r="M5" s="109"/>
      <c r="N5" s="109"/>
      <c r="O5" s="109"/>
      <c r="P5" s="109"/>
      <c r="Q5" s="109"/>
      <c r="R5" s="110" t="s">
        <v>50</v>
      </c>
      <c r="S5" s="111"/>
      <c r="T5" s="112"/>
      <c r="U5" s="19"/>
      <c r="V5" s="19">
        <v>25</v>
      </c>
      <c r="W5" s="19"/>
      <c r="X5" s="13"/>
      <c r="Y5" s="13"/>
      <c r="Z5" s="13"/>
      <c r="AA5" s="13"/>
      <c r="AB5" s="14"/>
      <c r="AC5" s="14"/>
      <c r="AD5" s="14"/>
      <c r="AE5" s="14"/>
      <c r="AF5" s="14"/>
      <c r="AG5" s="14"/>
      <c r="AH5" s="14"/>
      <c r="AI5" s="14"/>
      <c r="AJ5" s="14"/>
      <c r="AK5" s="14"/>
      <c r="AL5" s="14"/>
      <c r="AM5" s="14"/>
    </row>
    <row r="6" spans="1:39" ht="48.95" customHeight="1" thickBot="1" x14ac:dyDescent="0.3">
      <c r="A6" s="58" t="s">
        <v>51</v>
      </c>
      <c r="B6" s="17"/>
      <c r="C6" s="107" t="s">
        <v>52</v>
      </c>
      <c r="D6" s="113"/>
      <c r="E6" s="114" t="s">
        <v>53</v>
      </c>
      <c r="F6" s="114"/>
      <c r="G6" s="115"/>
      <c r="H6" s="115"/>
      <c r="I6" s="108"/>
      <c r="J6" s="109"/>
      <c r="K6" s="109"/>
      <c r="L6" s="109"/>
      <c r="M6" s="109"/>
      <c r="N6" s="109"/>
      <c r="O6" s="109"/>
      <c r="P6" s="109"/>
      <c r="Q6" s="116"/>
      <c r="R6" s="84" t="s">
        <v>54</v>
      </c>
      <c r="S6" s="105"/>
      <c r="T6" s="85"/>
      <c r="U6" s="108">
        <v>264</v>
      </c>
      <c r="V6" s="109"/>
      <c r="W6" s="116"/>
      <c r="X6" s="13"/>
      <c r="Y6" s="13"/>
      <c r="Z6" s="13"/>
      <c r="AA6" s="13"/>
      <c r="AB6" s="14"/>
      <c r="AC6" s="14"/>
      <c r="AD6" s="14"/>
      <c r="AE6" s="14"/>
      <c r="AF6" s="14"/>
      <c r="AG6" s="14"/>
      <c r="AH6" s="14"/>
      <c r="AI6" s="14"/>
      <c r="AJ6" s="14"/>
      <c r="AK6" s="14"/>
      <c r="AL6" s="14"/>
      <c r="AM6" s="14"/>
    </row>
    <row r="7" spans="1:39" ht="16.5" customHeight="1" thickBot="1" x14ac:dyDescent="0.3">
      <c r="A7" s="117"/>
      <c r="B7" s="118"/>
      <c r="C7" s="119"/>
      <c r="D7" s="20" t="s">
        <v>55</v>
      </c>
      <c r="E7" s="21"/>
      <c r="F7" s="21"/>
      <c r="G7" s="22"/>
      <c r="H7" s="23"/>
      <c r="I7" s="24"/>
      <c r="J7" s="25"/>
      <c r="K7" s="25"/>
      <c r="L7" s="25"/>
      <c r="M7" s="25"/>
      <c r="N7" s="25"/>
      <c r="O7" s="25"/>
      <c r="P7" s="25"/>
      <c r="Q7" s="25"/>
      <c r="R7" s="22"/>
      <c r="S7" s="22"/>
      <c r="T7" s="22"/>
      <c r="U7" s="25"/>
      <c r="V7" s="25"/>
      <c r="W7" s="26"/>
      <c r="X7" s="13"/>
      <c r="Y7" s="13"/>
      <c r="Z7" s="13"/>
      <c r="AA7" s="13"/>
      <c r="AB7" s="96" t="s">
        <v>56</v>
      </c>
      <c r="AC7" s="96"/>
      <c r="AD7" s="96"/>
      <c r="AE7" s="96"/>
      <c r="AF7" s="96"/>
      <c r="AG7" s="96"/>
      <c r="AH7" s="96"/>
      <c r="AI7" s="96"/>
      <c r="AJ7" s="96"/>
      <c r="AK7" s="96"/>
      <c r="AL7" s="96"/>
      <c r="AM7" s="96"/>
    </row>
    <row r="8" spans="1:39" ht="29.1" customHeight="1" thickBot="1" x14ac:dyDescent="0.3">
      <c r="A8" s="124" t="s">
        <v>124</v>
      </c>
      <c r="B8" s="125"/>
      <c r="C8" s="126"/>
      <c r="D8" s="27">
        <v>25</v>
      </c>
      <c r="E8" s="28"/>
      <c r="F8" s="28"/>
      <c r="G8" s="29"/>
      <c r="H8" s="30"/>
      <c r="I8" s="31"/>
      <c r="J8" s="57"/>
      <c r="K8" s="32"/>
      <c r="L8" s="33"/>
      <c r="M8" s="127" t="s">
        <v>58</v>
      </c>
      <c r="N8" s="128"/>
      <c r="O8" s="128"/>
      <c r="P8" s="129"/>
      <c r="Q8" s="121"/>
      <c r="R8" s="127" t="s">
        <v>59</v>
      </c>
      <c r="S8" s="128"/>
      <c r="T8" s="129" t="s">
        <v>60</v>
      </c>
      <c r="U8" s="121"/>
      <c r="V8" s="120" t="s">
        <v>61</v>
      </c>
      <c r="W8" s="121"/>
      <c r="X8" s="122" t="s">
        <v>62</v>
      </c>
      <c r="Y8" s="123"/>
      <c r="Z8" s="123"/>
      <c r="AA8" s="123"/>
      <c r="AB8" s="97" t="s">
        <v>63</v>
      </c>
      <c r="AC8" s="98"/>
      <c r="AD8" s="98"/>
      <c r="AE8" s="98"/>
      <c r="AF8" s="98"/>
      <c r="AG8" s="98"/>
      <c r="AH8" s="98"/>
      <c r="AI8" s="98"/>
      <c r="AJ8" s="98"/>
      <c r="AK8" s="98"/>
      <c r="AL8" s="98"/>
      <c r="AM8" s="99"/>
    </row>
    <row r="9" spans="1:39" ht="44.25" customHeight="1" x14ac:dyDescent="0.25">
      <c r="A9" s="130" t="s">
        <v>125</v>
      </c>
      <c r="B9" s="130"/>
      <c r="C9" s="130"/>
      <c r="D9" s="131" t="s">
        <v>65</v>
      </c>
      <c r="E9" s="132"/>
      <c r="F9" s="132"/>
      <c r="G9" s="132"/>
      <c r="H9" s="132"/>
      <c r="I9" s="132"/>
      <c r="J9" s="132"/>
      <c r="K9" s="132"/>
      <c r="L9" s="133"/>
      <c r="M9" s="34" t="s">
        <v>66</v>
      </c>
      <c r="N9" s="88" t="s">
        <v>67</v>
      </c>
      <c r="O9" s="89"/>
      <c r="P9" s="89"/>
      <c r="Q9" s="89"/>
      <c r="R9" s="89"/>
      <c r="S9" s="89"/>
      <c r="T9" s="90"/>
      <c r="U9" s="89"/>
      <c r="V9" s="91"/>
      <c r="W9" s="134" t="s">
        <v>68</v>
      </c>
      <c r="X9" s="135" t="s">
        <v>69</v>
      </c>
      <c r="Y9" s="135" t="s">
        <v>70</v>
      </c>
      <c r="Z9" s="135" t="s">
        <v>71</v>
      </c>
      <c r="AA9" s="135" t="s">
        <v>72</v>
      </c>
      <c r="AB9" s="139" t="s">
        <v>73</v>
      </c>
      <c r="AC9" s="139"/>
      <c r="AD9" s="139"/>
      <c r="AE9" s="139"/>
      <c r="AF9" s="139"/>
      <c r="AG9" s="139"/>
      <c r="AH9" s="139"/>
      <c r="AI9" s="92" t="s">
        <v>74</v>
      </c>
      <c r="AJ9" s="93"/>
      <c r="AK9" s="92" t="s">
        <v>75</v>
      </c>
      <c r="AL9" s="96"/>
      <c r="AM9" s="93"/>
    </row>
    <row r="10" spans="1:39" ht="24" customHeight="1" x14ac:dyDescent="0.25">
      <c r="A10" s="136"/>
      <c r="B10" s="80" t="s">
        <v>76</v>
      </c>
      <c r="C10" s="136" t="s">
        <v>77</v>
      </c>
      <c r="D10" s="80" t="s">
        <v>78</v>
      </c>
      <c r="E10" s="136" t="s">
        <v>79</v>
      </c>
      <c r="F10" s="136" t="s">
        <v>80</v>
      </c>
      <c r="G10" s="136" t="s">
        <v>81</v>
      </c>
      <c r="H10" s="136"/>
      <c r="I10" s="136"/>
      <c r="J10" s="80" t="s">
        <v>82</v>
      </c>
      <c r="K10" s="136" t="s">
        <v>83</v>
      </c>
      <c r="L10" s="136" t="s">
        <v>84</v>
      </c>
      <c r="M10" s="137" t="s">
        <v>85</v>
      </c>
      <c r="N10" s="137" t="s">
        <v>44</v>
      </c>
      <c r="O10" s="137"/>
      <c r="P10" s="137"/>
      <c r="Q10" s="137" t="s">
        <v>45</v>
      </c>
      <c r="R10" s="137"/>
      <c r="S10" s="137"/>
      <c r="T10" s="137" t="s">
        <v>86</v>
      </c>
      <c r="U10" s="137"/>
      <c r="V10" s="137"/>
      <c r="W10" s="134"/>
      <c r="X10" s="134"/>
      <c r="Y10" s="134"/>
      <c r="Z10" s="134"/>
      <c r="AA10" s="134"/>
      <c r="AB10" s="138" t="s">
        <v>87</v>
      </c>
      <c r="AC10" s="138"/>
      <c r="AD10" s="138"/>
      <c r="AE10" s="138"/>
      <c r="AF10" s="138" t="s">
        <v>88</v>
      </c>
      <c r="AG10" s="138"/>
      <c r="AH10" s="138"/>
      <c r="AI10" s="94" t="s">
        <v>89</v>
      </c>
      <c r="AJ10" s="95"/>
      <c r="AK10" s="100"/>
      <c r="AL10" s="101"/>
      <c r="AM10" s="102"/>
    </row>
    <row r="11" spans="1:39" ht="38.1" customHeight="1" x14ac:dyDescent="0.25">
      <c r="A11" s="136"/>
      <c r="B11" s="81"/>
      <c r="C11" s="136"/>
      <c r="D11" s="81"/>
      <c r="E11" s="136"/>
      <c r="F11" s="136"/>
      <c r="G11" s="62" t="s">
        <v>90</v>
      </c>
      <c r="H11" s="62" t="s">
        <v>91</v>
      </c>
      <c r="I11" s="62" t="s">
        <v>92</v>
      </c>
      <c r="J11" s="81"/>
      <c r="K11" s="136"/>
      <c r="L11" s="136"/>
      <c r="M11" s="137"/>
      <c r="N11" s="63" t="s">
        <v>93</v>
      </c>
      <c r="O11" s="63" t="s">
        <v>94</v>
      </c>
      <c r="P11" s="63" t="s">
        <v>95</v>
      </c>
      <c r="Q11" s="63" t="s">
        <v>93</v>
      </c>
      <c r="R11" s="63" t="s">
        <v>94</v>
      </c>
      <c r="S11" s="63" t="s">
        <v>96</v>
      </c>
      <c r="T11" s="63" t="s">
        <v>93</v>
      </c>
      <c r="U11" s="63" t="s">
        <v>94</v>
      </c>
      <c r="V11" s="63" t="s">
        <v>97</v>
      </c>
      <c r="W11" s="134"/>
      <c r="X11" s="134"/>
      <c r="Y11" s="134"/>
      <c r="Z11" s="134"/>
      <c r="AA11" s="134"/>
      <c r="AB11" s="64" t="s">
        <v>98</v>
      </c>
      <c r="AC11" s="64" t="s">
        <v>99</v>
      </c>
      <c r="AD11" s="64" t="s">
        <v>100</v>
      </c>
      <c r="AE11" s="64" t="s">
        <v>101</v>
      </c>
      <c r="AF11" s="64" t="s">
        <v>98</v>
      </c>
      <c r="AG11" s="64" t="s">
        <v>99</v>
      </c>
      <c r="AH11" s="64" t="s">
        <v>100</v>
      </c>
      <c r="AI11" s="64" t="s">
        <v>98</v>
      </c>
      <c r="AJ11" s="64" t="s">
        <v>99</v>
      </c>
      <c r="AK11" s="64" t="s">
        <v>98</v>
      </c>
      <c r="AL11" s="64" t="s">
        <v>99</v>
      </c>
      <c r="AM11" s="64" t="s">
        <v>100</v>
      </c>
    </row>
    <row r="12" spans="1:39" x14ac:dyDescent="0.25">
      <c r="A12" s="35" t="s">
        <v>102</v>
      </c>
      <c r="B12" s="35"/>
      <c r="C12" s="35"/>
      <c r="D12" s="35"/>
      <c r="E12" s="62" t="s">
        <v>103</v>
      </c>
      <c r="F12" s="140"/>
      <c r="G12" s="62"/>
      <c r="H12" s="62"/>
      <c r="I12" s="62"/>
      <c r="J12" s="62"/>
      <c r="K12" s="36">
        <v>3</v>
      </c>
      <c r="L12" s="36" t="s">
        <v>104</v>
      </c>
      <c r="M12" s="37">
        <f>SUM(M13:M14)</f>
        <v>0</v>
      </c>
      <c r="N12" s="37">
        <f>SUM(N13:N14)</f>
        <v>0</v>
      </c>
      <c r="O12" s="56"/>
      <c r="P12" s="37">
        <f>$N12*1.5</f>
        <v>0</v>
      </c>
      <c r="Q12" s="37">
        <f>SUM(Q13:Q14)</f>
        <v>30</v>
      </c>
      <c r="R12" s="56"/>
      <c r="S12" s="37">
        <f>$Q12</f>
        <v>30</v>
      </c>
      <c r="T12" s="37">
        <f>SUM(T13:T14)</f>
        <v>0</v>
      </c>
      <c r="U12" s="56"/>
      <c r="V12" s="37">
        <f>$T12</f>
        <v>0</v>
      </c>
      <c r="W12" s="38">
        <f>V12+S12+P12</f>
        <v>30</v>
      </c>
      <c r="X12" s="38">
        <f>(N12+Q12+T12)</f>
        <v>30</v>
      </c>
      <c r="Y12" s="38">
        <f>SUMIF(E12,"Oblig.*",N12)+SUMIF(E12,"Oblig.*",Q12)+SUMIF(E12,"Oblig.*",T12)</f>
        <v>30</v>
      </c>
      <c r="Z12" s="38">
        <f>SUM(Z13:Z14)</f>
        <v>30</v>
      </c>
      <c r="AA12" s="38">
        <f>SUM(AA13:AA14)</f>
        <v>30</v>
      </c>
      <c r="AB12" s="39"/>
      <c r="AC12" s="39"/>
      <c r="AD12" s="39"/>
      <c r="AE12" s="39"/>
      <c r="AF12" s="39"/>
      <c r="AG12" s="39"/>
      <c r="AH12" s="39"/>
      <c r="AI12" s="39"/>
      <c r="AJ12" s="39"/>
      <c r="AK12" s="39"/>
      <c r="AL12" s="39"/>
      <c r="AM12" s="39"/>
    </row>
    <row r="13" spans="1:39" x14ac:dyDescent="0.25">
      <c r="A13" s="40" t="s">
        <v>105</v>
      </c>
      <c r="B13" s="40"/>
      <c r="C13" s="40" t="s">
        <v>126</v>
      </c>
      <c r="D13" s="41"/>
      <c r="E13" s="40" t="s">
        <v>103</v>
      </c>
      <c r="F13" s="141"/>
      <c r="G13" s="40"/>
      <c r="H13" s="40"/>
      <c r="I13" s="40"/>
      <c r="J13" s="40"/>
      <c r="K13" s="42"/>
      <c r="L13" s="42" t="s">
        <v>104</v>
      </c>
      <c r="M13" s="43"/>
      <c r="N13" s="43"/>
      <c r="O13" s="43"/>
      <c r="P13" s="43">
        <f t="shared" ref="P13:P29" si="0">$N13*1.5</f>
        <v>0</v>
      </c>
      <c r="Q13" s="43">
        <v>10</v>
      </c>
      <c r="R13" s="43">
        <v>1</v>
      </c>
      <c r="S13" s="43">
        <v>10</v>
      </c>
      <c r="T13" s="43"/>
      <c r="U13" s="43"/>
      <c r="V13" s="43">
        <f t="shared" ref="V13:V29" si="1">T13</f>
        <v>0</v>
      </c>
      <c r="W13" s="44">
        <f t="shared" ref="W13:W16" si="2">V13+S13+P13</f>
        <v>10</v>
      </c>
      <c r="X13" s="44">
        <f t="shared" ref="X13:X29" si="3">(N13+Q13+T13)</f>
        <v>10</v>
      </c>
      <c r="Y13" s="44">
        <f t="shared" ref="Y13:Y29" si="4">SUMIF(E13,"Oblig.*",N13)+SUMIF(E13,"Oblig.*",Q13)+SUMIF(E13,"Oblig.*",T13)</f>
        <v>10</v>
      </c>
      <c r="Z13" s="44">
        <f t="shared" ref="Z13:Z29" si="5">IF(J13="O","",O13*P13+R13*S13+U13*V13)</f>
        <v>10</v>
      </c>
      <c r="AA13" s="44">
        <f>IF(OR(G13="O",H13="O",I13="O",E13="Options facultatives",J13="O"),"",O13*P13+R13*S13+U13*V13)</f>
        <v>10</v>
      </c>
      <c r="AB13" s="45"/>
      <c r="AC13" s="45"/>
      <c r="AD13" s="45"/>
      <c r="AE13" s="45"/>
      <c r="AF13" s="45"/>
      <c r="AG13" s="45"/>
      <c r="AH13" s="45"/>
      <c r="AI13" s="45"/>
      <c r="AJ13" s="45"/>
      <c r="AK13" s="45"/>
      <c r="AL13" s="45"/>
      <c r="AM13" s="45"/>
    </row>
    <row r="14" spans="1:39" x14ac:dyDescent="0.25">
      <c r="A14" s="40" t="s">
        <v>105</v>
      </c>
      <c r="B14" s="40"/>
      <c r="C14" s="40" t="s">
        <v>127</v>
      </c>
      <c r="D14" s="41"/>
      <c r="E14" s="40" t="s">
        <v>103</v>
      </c>
      <c r="F14" s="141"/>
      <c r="G14" s="40"/>
      <c r="H14" s="40"/>
      <c r="I14" s="40"/>
      <c r="J14" s="40"/>
      <c r="K14" s="42"/>
      <c r="L14" s="42" t="s">
        <v>104</v>
      </c>
      <c r="M14" s="43"/>
      <c r="N14" s="43"/>
      <c r="O14" s="43"/>
      <c r="P14" s="43">
        <f t="shared" si="0"/>
        <v>0</v>
      </c>
      <c r="Q14" s="43">
        <v>20</v>
      </c>
      <c r="R14" s="43">
        <v>1</v>
      </c>
      <c r="S14" s="43">
        <v>20</v>
      </c>
      <c r="T14" s="43"/>
      <c r="U14" s="43"/>
      <c r="V14" s="43">
        <f t="shared" si="1"/>
        <v>0</v>
      </c>
      <c r="W14" s="44">
        <f t="shared" si="2"/>
        <v>20</v>
      </c>
      <c r="X14" s="44">
        <f t="shared" si="3"/>
        <v>20</v>
      </c>
      <c r="Y14" s="44">
        <f t="shared" si="4"/>
        <v>20</v>
      </c>
      <c r="Z14" s="44">
        <f t="shared" si="5"/>
        <v>20</v>
      </c>
      <c r="AA14" s="44">
        <f t="shared" ref="AA14" si="6">IF(OR(G14="O",H14="O",I14="O",E14="Options facultatives",J14="O"),"",O14*P14+R14*S14+U14*V14)</f>
        <v>20</v>
      </c>
      <c r="AB14" s="45"/>
      <c r="AC14" s="45"/>
      <c r="AD14" s="45"/>
      <c r="AE14" s="45"/>
      <c r="AF14" s="45"/>
      <c r="AG14" s="45"/>
      <c r="AH14" s="45"/>
      <c r="AI14" s="45"/>
      <c r="AJ14" s="45"/>
      <c r="AK14" s="45"/>
      <c r="AL14" s="45"/>
      <c r="AM14" s="45"/>
    </row>
    <row r="15" spans="1:39" x14ac:dyDescent="0.25">
      <c r="A15" s="35" t="s">
        <v>102</v>
      </c>
      <c r="B15" s="35"/>
      <c r="C15" s="35"/>
      <c r="D15" s="35"/>
      <c r="E15" s="62" t="s">
        <v>103</v>
      </c>
      <c r="F15" s="140"/>
      <c r="G15" s="62"/>
      <c r="H15" s="62"/>
      <c r="I15" s="62"/>
      <c r="J15" s="62"/>
      <c r="K15" s="36">
        <v>5</v>
      </c>
      <c r="L15" s="36"/>
      <c r="M15" s="37">
        <f>SUM(M16:M17)</f>
        <v>0</v>
      </c>
      <c r="N15" s="37">
        <f>SUM(N16:N17)</f>
        <v>0</v>
      </c>
      <c r="O15" s="56"/>
      <c r="P15" s="37">
        <f t="shared" si="0"/>
        <v>0</v>
      </c>
      <c r="Q15" s="37">
        <f>SUM(Q16:Q17)</f>
        <v>44</v>
      </c>
      <c r="R15" s="56"/>
      <c r="S15" s="37">
        <f>Q15</f>
        <v>44</v>
      </c>
      <c r="T15" s="37">
        <f>SUM(T16:T17)</f>
        <v>0</v>
      </c>
      <c r="U15" s="56"/>
      <c r="V15" s="37">
        <f t="shared" si="1"/>
        <v>0</v>
      </c>
      <c r="W15" s="38">
        <f>V15+S15+P15</f>
        <v>44</v>
      </c>
      <c r="X15" s="38">
        <f>(N15+Q15+T15)</f>
        <v>44</v>
      </c>
      <c r="Y15" s="38">
        <f t="shared" si="4"/>
        <v>44</v>
      </c>
      <c r="Z15" s="38">
        <f>SUM(Z16:Z17)</f>
        <v>44</v>
      </c>
      <c r="AA15" s="38">
        <f>SUM(AA16:AA17)</f>
        <v>44</v>
      </c>
      <c r="AB15" s="39"/>
      <c r="AC15" s="39"/>
      <c r="AD15" s="39"/>
      <c r="AE15" s="39"/>
      <c r="AF15" s="39"/>
      <c r="AG15" s="39"/>
      <c r="AH15" s="39"/>
      <c r="AI15" s="39"/>
      <c r="AJ15" s="39"/>
      <c r="AK15" s="39"/>
      <c r="AL15" s="39"/>
      <c r="AM15" s="39"/>
    </row>
    <row r="16" spans="1:39" ht="22.5" x14ac:dyDescent="0.25">
      <c r="A16" s="40" t="s">
        <v>105</v>
      </c>
      <c r="B16" s="40"/>
      <c r="C16" s="40" t="s">
        <v>128</v>
      </c>
      <c r="D16" s="41"/>
      <c r="E16" s="40" t="s">
        <v>103</v>
      </c>
      <c r="F16" s="141"/>
      <c r="G16" s="40"/>
      <c r="H16" s="40"/>
      <c r="I16" s="40"/>
      <c r="J16" s="40"/>
      <c r="K16" s="42"/>
      <c r="L16" s="42" t="s">
        <v>109</v>
      </c>
      <c r="M16" s="43"/>
      <c r="N16" s="43"/>
      <c r="O16" s="43"/>
      <c r="P16" s="43">
        <f t="shared" si="0"/>
        <v>0</v>
      </c>
      <c r="Q16" s="43">
        <v>22</v>
      </c>
      <c r="R16" s="43">
        <v>1</v>
      </c>
      <c r="S16" s="43">
        <v>22</v>
      </c>
      <c r="T16" s="43"/>
      <c r="U16" s="43"/>
      <c r="V16" s="43">
        <f t="shared" si="1"/>
        <v>0</v>
      </c>
      <c r="W16" s="44">
        <f t="shared" si="2"/>
        <v>22</v>
      </c>
      <c r="X16" s="44">
        <f t="shared" si="3"/>
        <v>22</v>
      </c>
      <c r="Y16" s="44">
        <f t="shared" si="4"/>
        <v>22</v>
      </c>
      <c r="Z16" s="44">
        <f t="shared" si="5"/>
        <v>22</v>
      </c>
      <c r="AA16" s="44">
        <f t="shared" ref="AA16:AA17" si="7">IF(OR(G16="O",H16="O",I16="O",E16="Options facultatives",J16="O"),"",O16*P16+R16*S16+U16*V16)</f>
        <v>22</v>
      </c>
      <c r="AB16" s="45"/>
      <c r="AC16" s="45"/>
      <c r="AD16" s="45"/>
      <c r="AE16" s="45"/>
      <c r="AF16" s="45"/>
      <c r="AG16" s="45"/>
      <c r="AH16" s="45"/>
      <c r="AI16" s="45"/>
      <c r="AJ16" s="45"/>
      <c r="AK16" s="45"/>
      <c r="AL16" s="45"/>
      <c r="AM16" s="45"/>
    </row>
    <row r="17" spans="1:39" x14ac:dyDescent="0.25">
      <c r="A17" s="40" t="s">
        <v>105</v>
      </c>
      <c r="B17" s="40"/>
      <c r="C17" s="40" t="s">
        <v>129</v>
      </c>
      <c r="D17" s="41"/>
      <c r="E17" s="40" t="s">
        <v>103</v>
      </c>
      <c r="F17" s="141"/>
      <c r="G17" s="40"/>
      <c r="H17" s="40"/>
      <c r="I17" s="40"/>
      <c r="J17" s="40"/>
      <c r="K17" s="42" t="s">
        <v>111</v>
      </c>
      <c r="L17" s="42" t="s">
        <v>104</v>
      </c>
      <c r="M17" s="43"/>
      <c r="N17" s="43"/>
      <c r="O17" s="43"/>
      <c r="P17" s="43">
        <f t="shared" si="0"/>
        <v>0</v>
      </c>
      <c r="Q17" s="43">
        <v>22</v>
      </c>
      <c r="R17" s="43">
        <v>1</v>
      </c>
      <c r="S17" s="43">
        <v>22</v>
      </c>
      <c r="T17" s="43"/>
      <c r="U17" s="43"/>
      <c r="V17" s="43">
        <f t="shared" si="1"/>
        <v>0</v>
      </c>
      <c r="W17" s="44">
        <f t="shared" ref="W17:W29" si="8">V17+S17+P17</f>
        <v>22</v>
      </c>
      <c r="X17" s="44">
        <f t="shared" si="3"/>
        <v>22</v>
      </c>
      <c r="Y17" s="44">
        <f t="shared" si="4"/>
        <v>22</v>
      </c>
      <c r="Z17" s="44">
        <f t="shared" si="5"/>
        <v>22</v>
      </c>
      <c r="AA17" s="44">
        <f t="shared" si="7"/>
        <v>22</v>
      </c>
      <c r="AB17" s="45"/>
      <c r="AC17" s="45"/>
      <c r="AD17" s="45"/>
      <c r="AE17" s="45"/>
      <c r="AF17" s="45"/>
      <c r="AG17" s="45"/>
      <c r="AH17" s="45"/>
      <c r="AI17" s="45"/>
      <c r="AJ17" s="45"/>
      <c r="AK17" s="45"/>
      <c r="AL17" s="45"/>
      <c r="AM17" s="45"/>
    </row>
    <row r="18" spans="1:39" x14ac:dyDescent="0.25">
      <c r="A18" s="35" t="s">
        <v>102</v>
      </c>
      <c r="B18" s="35"/>
      <c r="C18" s="35"/>
      <c r="D18" s="35"/>
      <c r="E18" s="62" t="s">
        <v>103</v>
      </c>
      <c r="F18" s="140"/>
      <c r="G18" s="62"/>
      <c r="H18" s="62"/>
      <c r="I18" s="62"/>
      <c r="J18" s="62"/>
      <c r="K18" s="36">
        <v>6</v>
      </c>
      <c r="L18" s="36" t="s">
        <v>104</v>
      </c>
      <c r="M18" s="37">
        <f>SUM(M19:M20)</f>
        <v>0</v>
      </c>
      <c r="N18" s="37">
        <f>SUM(N19:N20)</f>
        <v>0</v>
      </c>
      <c r="O18" s="56"/>
      <c r="P18" s="37">
        <f t="shared" si="0"/>
        <v>0</v>
      </c>
      <c r="Q18" s="37">
        <f>SUM(Q19:Q20)</f>
        <v>48</v>
      </c>
      <c r="R18" s="56"/>
      <c r="S18" s="37">
        <f>Q18</f>
        <v>48</v>
      </c>
      <c r="T18" s="37">
        <f>SUM(T19:T20)</f>
        <v>0</v>
      </c>
      <c r="U18" s="56"/>
      <c r="V18" s="37">
        <f t="shared" si="1"/>
        <v>0</v>
      </c>
      <c r="W18" s="38">
        <f t="shared" si="8"/>
        <v>48</v>
      </c>
      <c r="X18" s="38">
        <f>(N18+Q18+T18)</f>
        <v>48</v>
      </c>
      <c r="Y18" s="38">
        <f t="shared" si="4"/>
        <v>48</v>
      </c>
      <c r="Z18" s="38">
        <f>SUM(Z19:Z20)</f>
        <v>48</v>
      </c>
      <c r="AA18" s="38">
        <f>SUM(AA19:AA20)</f>
        <v>48</v>
      </c>
      <c r="AB18" s="39"/>
      <c r="AC18" s="39"/>
      <c r="AD18" s="39"/>
      <c r="AE18" s="39"/>
      <c r="AF18" s="39"/>
      <c r="AG18" s="39"/>
      <c r="AH18" s="39"/>
      <c r="AI18" s="39"/>
      <c r="AJ18" s="39"/>
      <c r="AK18" s="39"/>
      <c r="AL18" s="39"/>
      <c r="AM18" s="39"/>
    </row>
    <row r="19" spans="1:39" x14ac:dyDescent="0.25">
      <c r="A19" s="40" t="s">
        <v>105</v>
      </c>
      <c r="B19" s="40"/>
      <c r="C19" s="40" t="s">
        <v>130</v>
      </c>
      <c r="D19" s="41"/>
      <c r="E19" s="40" t="s">
        <v>103</v>
      </c>
      <c r="F19" s="141"/>
      <c r="G19" s="40"/>
      <c r="H19" s="40"/>
      <c r="I19" s="40"/>
      <c r="J19" s="40"/>
      <c r="K19" s="42" t="s">
        <v>111</v>
      </c>
      <c r="L19" s="42" t="s">
        <v>104</v>
      </c>
      <c r="M19" s="43"/>
      <c r="N19" s="43"/>
      <c r="O19" s="43"/>
      <c r="P19" s="43">
        <f t="shared" si="0"/>
        <v>0</v>
      </c>
      <c r="Q19" s="43">
        <v>24</v>
      </c>
      <c r="R19" s="43">
        <v>1</v>
      </c>
      <c r="S19" s="43">
        <v>24</v>
      </c>
      <c r="T19" s="43"/>
      <c r="U19" s="43"/>
      <c r="V19" s="43">
        <f t="shared" si="1"/>
        <v>0</v>
      </c>
      <c r="W19" s="44">
        <f t="shared" si="8"/>
        <v>24</v>
      </c>
      <c r="X19" s="44">
        <f t="shared" si="3"/>
        <v>24</v>
      </c>
      <c r="Y19" s="44">
        <f t="shared" si="4"/>
        <v>24</v>
      </c>
      <c r="Z19" s="44">
        <f t="shared" si="5"/>
        <v>24</v>
      </c>
      <c r="AA19" s="44">
        <f t="shared" ref="AA19:AA20" si="9">IF(OR(G19="O",H19="O",I19="O",E19="Options facultatives",J19="O"),"",O19*P19+R19*S19+U19*V19)</f>
        <v>24</v>
      </c>
      <c r="AB19" s="45"/>
      <c r="AC19" s="45"/>
      <c r="AD19" s="45"/>
      <c r="AE19" s="45"/>
      <c r="AF19" s="45"/>
      <c r="AG19" s="45"/>
      <c r="AH19" s="45"/>
      <c r="AI19" s="45"/>
      <c r="AJ19" s="45"/>
      <c r="AK19" s="45"/>
      <c r="AL19" s="45"/>
      <c r="AM19" s="45"/>
    </row>
    <row r="20" spans="1:39" x14ac:dyDescent="0.25">
      <c r="A20" s="40" t="s">
        <v>105</v>
      </c>
      <c r="B20" s="40"/>
      <c r="C20" s="40" t="s">
        <v>131</v>
      </c>
      <c r="D20" s="41"/>
      <c r="E20" s="40" t="s">
        <v>103</v>
      </c>
      <c r="F20" s="141"/>
      <c r="G20" s="40"/>
      <c r="H20" s="40"/>
      <c r="I20" s="40"/>
      <c r="J20" s="40"/>
      <c r="K20" s="42" t="s">
        <v>111</v>
      </c>
      <c r="L20" s="42" t="s">
        <v>104</v>
      </c>
      <c r="M20" s="43"/>
      <c r="N20" s="43"/>
      <c r="O20" s="43"/>
      <c r="P20" s="43">
        <f t="shared" si="0"/>
        <v>0</v>
      </c>
      <c r="Q20" s="43">
        <v>24</v>
      </c>
      <c r="R20" s="43">
        <v>1</v>
      </c>
      <c r="S20" s="43">
        <v>24</v>
      </c>
      <c r="T20" s="43"/>
      <c r="U20" s="43"/>
      <c r="V20" s="43">
        <f t="shared" si="1"/>
        <v>0</v>
      </c>
      <c r="W20" s="44">
        <f t="shared" si="8"/>
        <v>24</v>
      </c>
      <c r="X20" s="44">
        <f t="shared" si="3"/>
        <v>24</v>
      </c>
      <c r="Y20" s="44">
        <f t="shared" si="4"/>
        <v>24</v>
      </c>
      <c r="Z20" s="44">
        <f t="shared" si="5"/>
        <v>24</v>
      </c>
      <c r="AA20" s="44">
        <f t="shared" si="9"/>
        <v>24</v>
      </c>
      <c r="AB20" s="45"/>
      <c r="AC20" s="45"/>
      <c r="AD20" s="45"/>
      <c r="AE20" s="45"/>
      <c r="AF20" s="45"/>
      <c r="AG20" s="45"/>
      <c r="AH20" s="45"/>
      <c r="AI20" s="45"/>
      <c r="AJ20" s="45"/>
      <c r="AK20" s="45"/>
      <c r="AL20" s="45"/>
      <c r="AM20" s="45"/>
    </row>
    <row r="21" spans="1:39" ht="22.5" x14ac:dyDescent="0.25">
      <c r="A21" s="35" t="s">
        <v>102</v>
      </c>
      <c r="B21" s="35"/>
      <c r="C21" s="35"/>
      <c r="D21" s="35"/>
      <c r="E21" s="62" t="s">
        <v>103</v>
      </c>
      <c r="F21" s="140"/>
      <c r="G21" s="62"/>
      <c r="H21" s="62"/>
      <c r="I21" s="62"/>
      <c r="J21" s="62"/>
      <c r="K21" s="36">
        <v>6</v>
      </c>
      <c r="L21" s="36" t="s">
        <v>109</v>
      </c>
      <c r="M21" s="37">
        <f>SUM(M22:M23)</f>
        <v>0</v>
      </c>
      <c r="N21" s="37">
        <f>SUM(N22:N23)</f>
        <v>0</v>
      </c>
      <c r="O21" s="56"/>
      <c r="P21" s="37">
        <f t="shared" si="0"/>
        <v>0</v>
      </c>
      <c r="Q21" s="37">
        <f>SUM(Q22:Q23)</f>
        <v>67</v>
      </c>
      <c r="R21" s="56"/>
      <c r="S21" s="37">
        <f>Q21</f>
        <v>67</v>
      </c>
      <c r="T21" s="37">
        <f>SUM(T22:T23)</f>
        <v>0</v>
      </c>
      <c r="U21" s="56"/>
      <c r="V21" s="37">
        <f t="shared" si="1"/>
        <v>0</v>
      </c>
      <c r="W21" s="38">
        <f t="shared" si="8"/>
        <v>67</v>
      </c>
      <c r="X21" s="38">
        <f>(N21+Q21+T21)</f>
        <v>67</v>
      </c>
      <c r="Y21" s="38">
        <f t="shared" si="4"/>
        <v>67</v>
      </c>
      <c r="Z21" s="38">
        <f>SUM(Z22:Z23)</f>
        <v>67</v>
      </c>
      <c r="AA21" s="38">
        <f>SUM(AA22:AA23)</f>
        <v>67</v>
      </c>
      <c r="AB21" s="39"/>
      <c r="AC21" s="39"/>
      <c r="AD21" s="39"/>
      <c r="AE21" s="39"/>
      <c r="AF21" s="39"/>
      <c r="AG21" s="39"/>
      <c r="AH21" s="39"/>
      <c r="AI21" s="39"/>
      <c r="AJ21" s="39"/>
      <c r="AK21" s="39"/>
      <c r="AL21" s="39"/>
      <c r="AM21" s="39"/>
    </row>
    <row r="22" spans="1:39" ht="22.5" x14ac:dyDescent="0.25">
      <c r="A22" s="40" t="s">
        <v>105</v>
      </c>
      <c r="B22" s="40"/>
      <c r="C22" s="40" t="s">
        <v>132</v>
      </c>
      <c r="D22" s="41"/>
      <c r="E22" s="40" t="s">
        <v>103</v>
      </c>
      <c r="F22" s="141"/>
      <c r="G22" s="40"/>
      <c r="H22" s="40"/>
      <c r="I22" s="40"/>
      <c r="J22" s="40"/>
      <c r="K22" s="42"/>
      <c r="L22" s="42" t="s">
        <v>109</v>
      </c>
      <c r="M22" s="43"/>
      <c r="N22" s="43"/>
      <c r="O22" s="43"/>
      <c r="P22" s="43">
        <f t="shared" si="0"/>
        <v>0</v>
      </c>
      <c r="Q22" s="43">
        <v>53</v>
      </c>
      <c r="R22" s="43">
        <v>1</v>
      </c>
      <c r="S22" s="43">
        <v>53</v>
      </c>
      <c r="T22" s="43"/>
      <c r="U22" s="43"/>
      <c r="V22" s="43">
        <f t="shared" si="1"/>
        <v>0</v>
      </c>
      <c r="W22" s="44">
        <f t="shared" si="8"/>
        <v>53</v>
      </c>
      <c r="X22" s="44">
        <f t="shared" si="3"/>
        <v>53</v>
      </c>
      <c r="Y22" s="44">
        <f t="shared" si="4"/>
        <v>53</v>
      </c>
      <c r="Z22" s="44">
        <f t="shared" si="5"/>
        <v>53</v>
      </c>
      <c r="AA22" s="44">
        <f t="shared" ref="AA22:AA23" si="10">IF(OR(G22="O",H22="O",I22="O",E22="Options facultatives",J22="O"),"",O22*P22+R22*S22+U22*V22)</f>
        <v>53</v>
      </c>
      <c r="AB22" s="45"/>
      <c r="AC22" s="45"/>
      <c r="AD22" s="45"/>
      <c r="AE22" s="45"/>
      <c r="AF22" s="45"/>
      <c r="AG22" s="45"/>
      <c r="AH22" s="45"/>
      <c r="AI22" s="45"/>
      <c r="AJ22" s="45"/>
      <c r="AK22" s="45"/>
      <c r="AL22" s="45"/>
      <c r="AM22" s="45"/>
    </row>
    <row r="23" spans="1:39" ht="22.5" x14ac:dyDescent="0.25">
      <c r="A23" s="40" t="s">
        <v>105</v>
      </c>
      <c r="B23" s="40"/>
      <c r="C23" s="40" t="s">
        <v>133</v>
      </c>
      <c r="D23" s="41"/>
      <c r="E23" s="40" t="s">
        <v>103</v>
      </c>
      <c r="F23" s="141"/>
      <c r="G23" s="40"/>
      <c r="H23" s="40"/>
      <c r="I23" s="40"/>
      <c r="J23" s="40"/>
      <c r="K23" s="42"/>
      <c r="L23" s="42" t="s">
        <v>109</v>
      </c>
      <c r="M23" s="43"/>
      <c r="N23" s="43"/>
      <c r="O23" s="43"/>
      <c r="P23" s="43">
        <f t="shared" si="0"/>
        <v>0</v>
      </c>
      <c r="Q23" s="43">
        <v>14</v>
      </c>
      <c r="R23" s="43">
        <v>1</v>
      </c>
      <c r="S23" s="43">
        <v>14</v>
      </c>
      <c r="T23" s="43"/>
      <c r="U23" s="43"/>
      <c r="V23" s="43">
        <f t="shared" si="1"/>
        <v>0</v>
      </c>
      <c r="W23" s="44">
        <f t="shared" si="8"/>
        <v>14</v>
      </c>
      <c r="X23" s="44">
        <f t="shared" si="3"/>
        <v>14</v>
      </c>
      <c r="Y23" s="44">
        <f t="shared" si="4"/>
        <v>14</v>
      </c>
      <c r="Z23" s="44">
        <f t="shared" si="5"/>
        <v>14</v>
      </c>
      <c r="AA23" s="44">
        <f t="shared" si="10"/>
        <v>14</v>
      </c>
      <c r="AB23" s="45"/>
      <c r="AC23" s="45"/>
      <c r="AD23" s="45"/>
      <c r="AE23" s="45"/>
      <c r="AF23" s="45"/>
      <c r="AG23" s="45"/>
      <c r="AH23" s="45"/>
      <c r="AI23" s="45"/>
      <c r="AJ23" s="45"/>
      <c r="AK23" s="45"/>
      <c r="AL23" s="45"/>
      <c r="AM23" s="45"/>
    </row>
    <row r="24" spans="1:39" ht="22.5" x14ac:dyDescent="0.25">
      <c r="A24" s="35" t="s">
        <v>102</v>
      </c>
      <c r="B24" s="35"/>
      <c r="C24" s="35"/>
      <c r="D24" s="35"/>
      <c r="E24" s="62" t="s">
        <v>103</v>
      </c>
      <c r="F24" s="140"/>
      <c r="G24" s="62"/>
      <c r="H24" s="62"/>
      <c r="I24" s="62"/>
      <c r="J24" s="62"/>
      <c r="K24" s="36">
        <v>6</v>
      </c>
      <c r="L24" s="36" t="s">
        <v>109</v>
      </c>
      <c r="M24" s="37">
        <f>SUM(M25:M26)</f>
        <v>0</v>
      </c>
      <c r="N24" s="37">
        <f>SUM(N25:N26)</f>
        <v>0</v>
      </c>
      <c r="O24" s="56"/>
      <c r="P24" s="37">
        <f t="shared" si="0"/>
        <v>0</v>
      </c>
      <c r="Q24" s="37">
        <f>SUM(Q25:Q26)</f>
        <v>43</v>
      </c>
      <c r="R24" s="56"/>
      <c r="S24" s="37">
        <f>Q24</f>
        <v>43</v>
      </c>
      <c r="T24" s="37">
        <f>SUM(T25:T26)</f>
        <v>0</v>
      </c>
      <c r="U24" s="56"/>
      <c r="V24" s="37">
        <f t="shared" ref="V24:V26" si="11">T24</f>
        <v>0</v>
      </c>
      <c r="W24" s="38">
        <f t="shared" si="8"/>
        <v>43</v>
      </c>
      <c r="X24" s="38">
        <f>(N24+Q24+T24)</f>
        <v>43</v>
      </c>
      <c r="Y24" s="38">
        <f t="shared" ref="Y24:Y26" si="12">SUMIF(E24,"Oblig.*",N24)+SUMIF(E24,"Oblig.*",Q24)+SUMIF(E24,"Oblig.*",T24)</f>
        <v>43</v>
      </c>
      <c r="Z24" s="38">
        <f>SUM(Z25:Z26)</f>
        <v>43</v>
      </c>
      <c r="AA24" s="38">
        <f>SUM(AA25:AA26)</f>
        <v>43</v>
      </c>
      <c r="AB24" s="39"/>
      <c r="AC24" s="39"/>
      <c r="AD24" s="39"/>
      <c r="AE24" s="39"/>
      <c r="AF24" s="39"/>
      <c r="AG24" s="39"/>
      <c r="AH24" s="39"/>
      <c r="AI24" s="39"/>
      <c r="AJ24" s="39"/>
      <c r="AK24" s="39"/>
      <c r="AL24" s="39"/>
      <c r="AM24" s="39"/>
    </row>
    <row r="25" spans="1:39" ht="22.5" x14ac:dyDescent="0.25">
      <c r="A25" s="40" t="s">
        <v>105</v>
      </c>
      <c r="B25" s="40"/>
      <c r="C25" s="40" t="s">
        <v>134</v>
      </c>
      <c r="D25" s="41"/>
      <c r="E25" s="40" t="s">
        <v>103</v>
      </c>
      <c r="F25" s="141"/>
      <c r="G25" s="40"/>
      <c r="H25" s="40"/>
      <c r="I25" s="40"/>
      <c r="J25" s="40"/>
      <c r="K25" s="42"/>
      <c r="L25" s="42" t="s">
        <v>109</v>
      </c>
      <c r="M25" s="43"/>
      <c r="N25" s="43"/>
      <c r="O25" s="43"/>
      <c r="P25" s="43">
        <f t="shared" si="0"/>
        <v>0</v>
      </c>
      <c r="Q25" s="43">
        <v>27</v>
      </c>
      <c r="R25" s="43">
        <v>1</v>
      </c>
      <c r="S25" s="43">
        <v>27</v>
      </c>
      <c r="T25" s="43"/>
      <c r="U25" s="43"/>
      <c r="V25" s="43">
        <f t="shared" si="11"/>
        <v>0</v>
      </c>
      <c r="W25" s="44">
        <f t="shared" si="8"/>
        <v>27</v>
      </c>
      <c r="X25" s="44">
        <f t="shared" ref="X25:X26" si="13">(N25+Q25+T25)</f>
        <v>27</v>
      </c>
      <c r="Y25" s="44">
        <f t="shared" si="12"/>
        <v>27</v>
      </c>
      <c r="Z25" s="44">
        <f t="shared" ref="Z25:Z26" si="14">IF(J25="O","",O25*P25+R25*S25+U25*V25)</f>
        <v>27</v>
      </c>
      <c r="AA25" s="44">
        <f t="shared" ref="AA25:AA26" si="15">IF(OR(G25="O",H25="O",I25="O",E25="Options facultatives",J25="O"),"",O25*P25+R25*S25+U25*V25)</f>
        <v>27</v>
      </c>
      <c r="AB25" s="45"/>
      <c r="AC25" s="45"/>
      <c r="AD25" s="45"/>
      <c r="AE25" s="45"/>
      <c r="AF25" s="45"/>
      <c r="AG25" s="45"/>
      <c r="AH25" s="45"/>
      <c r="AI25" s="45"/>
      <c r="AJ25" s="45"/>
      <c r="AK25" s="45"/>
      <c r="AL25" s="45"/>
      <c r="AM25" s="45"/>
    </row>
    <row r="26" spans="1:39" ht="22.5" x14ac:dyDescent="0.25">
      <c r="A26" s="40" t="s">
        <v>105</v>
      </c>
      <c r="B26" s="40"/>
      <c r="C26" s="40" t="s">
        <v>135</v>
      </c>
      <c r="D26" s="41"/>
      <c r="E26" s="40" t="s">
        <v>103</v>
      </c>
      <c r="F26" s="141"/>
      <c r="G26" s="40"/>
      <c r="H26" s="40"/>
      <c r="I26" s="40"/>
      <c r="J26" s="40"/>
      <c r="K26" s="42"/>
      <c r="L26" s="42" t="s">
        <v>109</v>
      </c>
      <c r="M26" s="43"/>
      <c r="N26" s="43"/>
      <c r="O26" s="43"/>
      <c r="P26" s="43">
        <f t="shared" si="0"/>
        <v>0</v>
      </c>
      <c r="Q26" s="43">
        <v>16</v>
      </c>
      <c r="R26" s="43">
        <v>1</v>
      </c>
      <c r="S26" s="43">
        <v>16</v>
      </c>
      <c r="T26" s="43"/>
      <c r="U26" s="43"/>
      <c r="V26" s="43">
        <f t="shared" si="11"/>
        <v>0</v>
      </c>
      <c r="W26" s="44">
        <f t="shared" si="8"/>
        <v>16</v>
      </c>
      <c r="X26" s="44">
        <f t="shared" si="13"/>
        <v>16</v>
      </c>
      <c r="Y26" s="44">
        <f t="shared" si="12"/>
        <v>16</v>
      </c>
      <c r="Z26" s="44">
        <f t="shared" si="14"/>
        <v>16</v>
      </c>
      <c r="AA26" s="44">
        <f t="shared" si="15"/>
        <v>16</v>
      </c>
      <c r="AB26" s="45"/>
      <c r="AC26" s="45"/>
      <c r="AD26" s="45"/>
      <c r="AE26" s="45"/>
      <c r="AF26" s="45"/>
      <c r="AG26" s="45"/>
      <c r="AH26" s="45"/>
      <c r="AI26" s="45"/>
      <c r="AJ26" s="45"/>
      <c r="AK26" s="45"/>
      <c r="AL26" s="45"/>
      <c r="AM26" s="45"/>
    </row>
    <row r="27" spans="1:39" x14ac:dyDescent="0.25">
      <c r="A27" s="35" t="s">
        <v>102</v>
      </c>
      <c r="B27" s="35"/>
      <c r="C27" s="35"/>
      <c r="D27" s="35"/>
      <c r="E27" s="62" t="s">
        <v>103</v>
      </c>
      <c r="F27" s="140"/>
      <c r="G27" s="62"/>
      <c r="H27" s="62"/>
      <c r="I27" s="62"/>
      <c r="J27" s="62"/>
      <c r="K27" s="36">
        <v>4</v>
      </c>
      <c r="L27" s="36" t="s">
        <v>104</v>
      </c>
      <c r="M27" s="37">
        <f>SUM(M29:M29)</f>
        <v>0</v>
      </c>
      <c r="N27" s="37">
        <f>SUM(N29:N29)</f>
        <v>0</v>
      </c>
      <c r="O27" s="56"/>
      <c r="P27" s="37">
        <f t="shared" si="0"/>
        <v>0</v>
      </c>
      <c r="Q27" s="37">
        <f>SUM(Q28:Q29)</f>
        <v>32</v>
      </c>
      <c r="R27" s="56"/>
      <c r="S27" s="37">
        <f>Q27</f>
        <v>32</v>
      </c>
      <c r="T27" s="37">
        <f>SUM(T29:T29)</f>
        <v>0</v>
      </c>
      <c r="U27" s="56"/>
      <c r="V27" s="37">
        <f t="shared" si="1"/>
        <v>0</v>
      </c>
      <c r="W27" s="38">
        <f t="shared" si="8"/>
        <v>32</v>
      </c>
      <c r="X27" s="38">
        <f>(N27+Q27+T27)</f>
        <v>32</v>
      </c>
      <c r="Y27" s="38">
        <f t="shared" si="4"/>
        <v>32</v>
      </c>
      <c r="Z27" s="38">
        <f>SUM(Z28:Z29)</f>
        <v>32</v>
      </c>
      <c r="AA27" s="38">
        <f>SUM(AA28:AA29)</f>
        <v>32</v>
      </c>
      <c r="AB27" s="39"/>
      <c r="AC27" s="39"/>
      <c r="AD27" s="39"/>
      <c r="AE27" s="39"/>
      <c r="AF27" s="39"/>
      <c r="AG27" s="39"/>
      <c r="AH27" s="39"/>
      <c r="AI27" s="39"/>
      <c r="AJ27" s="39"/>
      <c r="AK27" s="39"/>
      <c r="AL27" s="39"/>
      <c r="AM27" s="39"/>
    </row>
    <row r="28" spans="1:39" x14ac:dyDescent="0.25">
      <c r="A28" s="40" t="s">
        <v>105</v>
      </c>
      <c r="B28" s="35"/>
      <c r="C28" s="40" t="s">
        <v>136</v>
      </c>
      <c r="D28" s="35"/>
      <c r="E28" s="40" t="s">
        <v>103</v>
      </c>
      <c r="F28" s="141"/>
      <c r="G28" s="62"/>
      <c r="H28" s="62"/>
      <c r="I28" s="62"/>
      <c r="J28" s="62"/>
      <c r="K28" s="36"/>
      <c r="L28" s="42" t="s">
        <v>104</v>
      </c>
      <c r="M28" s="37"/>
      <c r="N28" s="37"/>
      <c r="O28" s="37"/>
      <c r="P28" s="37"/>
      <c r="Q28" s="43">
        <v>16</v>
      </c>
      <c r="R28" s="43">
        <v>1</v>
      </c>
      <c r="S28" s="43">
        <v>16</v>
      </c>
      <c r="T28" s="37"/>
      <c r="U28" s="37"/>
      <c r="V28" s="37"/>
      <c r="W28" s="44">
        <f t="shared" si="8"/>
        <v>16</v>
      </c>
      <c r="X28" s="44">
        <f t="shared" si="3"/>
        <v>16</v>
      </c>
      <c r="Y28" s="44">
        <f t="shared" si="4"/>
        <v>16</v>
      </c>
      <c r="Z28" s="44">
        <f t="shared" si="5"/>
        <v>16</v>
      </c>
      <c r="AA28" s="44">
        <f t="shared" ref="AA28:AA29" si="16">IF(OR(G28="O",H28="O",I28="O",E28="Options facultatives",J28="O"),"",O28*P28+R28*S28+U28*V28)</f>
        <v>16</v>
      </c>
      <c r="AB28" s="39"/>
      <c r="AC28" s="39"/>
      <c r="AD28" s="39"/>
      <c r="AE28" s="39"/>
      <c r="AF28" s="39"/>
      <c r="AG28" s="39"/>
      <c r="AH28" s="39"/>
      <c r="AI28" s="39"/>
      <c r="AJ28" s="39"/>
      <c r="AK28" s="39"/>
      <c r="AL28" s="39"/>
      <c r="AM28" s="39"/>
    </row>
    <row r="29" spans="1:39" x14ac:dyDescent="0.25">
      <c r="A29" s="40" t="s">
        <v>105</v>
      </c>
      <c r="B29" s="40"/>
      <c r="C29" s="40" t="s">
        <v>137</v>
      </c>
      <c r="D29" s="41"/>
      <c r="E29" s="40" t="s">
        <v>103</v>
      </c>
      <c r="F29" s="141"/>
      <c r="G29" s="40"/>
      <c r="H29" s="40"/>
      <c r="I29" s="40"/>
      <c r="J29" s="40"/>
      <c r="K29" s="42" t="s">
        <v>111</v>
      </c>
      <c r="L29" s="42" t="s">
        <v>104</v>
      </c>
      <c r="M29" s="43"/>
      <c r="N29" s="43"/>
      <c r="O29" s="43"/>
      <c r="P29" s="43">
        <f t="shared" si="0"/>
        <v>0</v>
      </c>
      <c r="Q29" s="43">
        <v>16</v>
      </c>
      <c r="R29" s="43">
        <v>1</v>
      </c>
      <c r="S29" s="43">
        <v>16</v>
      </c>
      <c r="T29" s="43"/>
      <c r="U29" s="43"/>
      <c r="V29" s="43">
        <f t="shared" si="1"/>
        <v>0</v>
      </c>
      <c r="W29" s="44">
        <f t="shared" si="8"/>
        <v>16</v>
      </c>
      <c r="X29" s="44">
        <f t="shared" si="3"/>
        <v>16</v>
      </c>
      <c r="Y29" s="44">
        <f t="shared" si="4"/>
        <v>16</v>
      </c>
      <c r="Z29" s="44">
        <f t="shared" si="5"/>
        <v>16</v>
      </c>
      <c r="AA29" s="44">
        <f t="shared" si="16"/>
        <v>16</v>
      </c>
      <c r="AB29" s="45"/>
      <c r="AC29" s="45"/>
      <c r="AD29" s="45"/>
      <c r="AE29" s="45"/>
      <c r="AF29" s="45"/>
      <c r="AG29" s="45"/>
      <c r="AH29" s="45"/>
      <c r="AI29" s="45"/>
      <c r="AJ29" s="45"/>
      <c r="AK29" s="45"/>
      <c r="AL29" s="45"/>
      <c r="AM29" s="45"/>
    </row>
    <row r="30" spans="1:39" ht="45" customHeight="1" x14ac:dyDescent="0.25">
      <c r="A30" s="46"/>
      <c r="B30" s="46"/>
      <c r="C30" s="46"/>
      <c r="D30" s="47"/>
      <c r="E30" s="47"/>
      <c r="F30" s="47"/>
      <c r="G30" s="47"/>
      <c r="H30" s="48"/>
      <c r="I30" s="49" t="s">
        <v>120</v>
      </c>
      <c r="J30" s="49"/>
      <c r="K30" s="36">
        <f>SUM(K12:K29)</f>
        <v>30</v>
      </c>
      <c r="L30" s="62" t="s">
        <v>121</v>
      </c>
      <c r="M30" s="37">
        <f>SUMIFS(M12:M29,$A$12:$A$29,"Intitulé de l'UE")</f>
        <v>0</v>
      </c>
      <c r="N30" s="37">
        <f>SUMIFS(N12:N29,$A$12:$A$29,"Intitulé de l'UE")</f>
        <v>0</v>
      </c>
      <c r="O30" s="37">
        <f>SUMIFS($O12:$O29,$A$12:$A$29,"ECUE")</f>
        <v>0</v>
      </c>
      <c r="P30" s="37">
        <f>SUMIFS(P12:P29,$A$12:$A$29,"Intitulé de l'UE")</f>
        <v>0</v>
      </c>
      <c r="Q30" s="37">
        <f>SUMIFS(Q12:Q29,$A$12:$A$29,"Intitulé de l'UE")</f>
        <v>264</v>
      </c>
      <c r="R30" s="37">
        <f>SUMIFS(R12:R29,$A$12:$A$29,"ECUE")</f>
        <v>12</v>
      </c>
      <c r="S30" s="37">
        <f>SUMIFS(S12:S29,$A$12:$A$29,"Intitulé de l'UE")</f>
        <v>264</v>
      </c>
      <c r="T30" s="37">
        <f>SUMIFS(T12:T29,$A$12:$A$29,"Intitulé de l'UE")</f>
        <v>0</v>
      </c>
      <c r="U30" s="37">
        <f>SUMIFS(U12:U29,$A$12:$A$29,"ECUE")</f>
        <v>0</v>
      </c>
      <c r="V30" s="37">
        <f t="shared" ref="V30:AA30" si="17">SUMIFS(V12:V29,$A$12:$A$29,"Intitulé de l'UE")</f>
        <v>0</v>
      </c>
      <c r="W30" s="38">
        <f t="shared" si="17"/>
        <v>264</v>
      </c>
      <c r="X30" s="38">
        <f t="shared" si="17"/>
        <v>264</v>
      </c>
      <c r="Y30" s="38">
        <f t="shared" si="17"/>
        <v>264</v>
      </c>
      <c r="Z30" s="38">
        <f t="shared" si="17"/>
        <v>264</v>
      </c>
      <c r="AA30" s="38">
        <f t="shared" si="17"/>
        <v>264</v>
      </c>
      <c r="AB30" s="78" t="s">
        <v>122</v>
      </c>
      <c r="AC30" s="79"/>
      <c r="AD30" s="79"/>
      <c r="AE30" s="79"/>
      <c r="AF30" s="79"/>
      <c r="AG30" s="79"/>
      <c r="AH30" s="79"/>
      <c r="AI30" s="79"/>
      <c r="AJ30" s="79"/>
      <c r="AK30" s="79"/>
      <c r="AL30" s="79"/>
      <c r="AM30" s="79"/>
    </row>
    <row r="31" spans="1:39" x14ac:dyDescent="0.25">
      <c r="A31" s="13"/>
      <c r="B31" s="13"/>
      <c r="C31" s="13"/>
      <c r="D31" s="13"/>
      <c r="E31" s="13"/>
      <c r="F31" s="13"/>
      <c r="G31" s="13"/>
      <c r="H31" s="13"/>
      <c r="I31" s="13"/>
      <c r="J31" s="13"/>
      <c r="K31" s="13"/>
      <c r="L31" s="13"/>
      <c r="M31" s="13"/>
      <c r="N31" s="13"/>
      <c r="O31" s="13"/>
      <c r="P31" s="13"/>
      <c r="Q31" s="13"/>
      <c r="R31" s="13"/>
      <c r="S31" s="50"/>
      <c r="T31" s="50"/>
      <c r="U31" s="50"/>
      <c r="V31" s="50"/>
      <c r="W31" s="13"/>
      <c r="X31" s="13"/>
      <c r="Y31" s="13"/>
      <c r="Z31" s="13"/>
      <c r="AA31" s="13"/>
      <c r="AB31" s="14"/>
      <c r="AC31" s="14"/>
      <c r="AD31" s="14"/>
      <c r="AE31" s="14"/>
      <c r="AF31" s="14"/>
      <c r="AG31" s="14"/>
      <c r="AH31" s="14"/>
      <c r="AI31" s="14"/>
      <c r="AJ31" s="14"/>
      <c r="AK31" s="14"/>
      <c r="AL31" s="14"/>
      <c r="AM31" s="14"/>
    </row>
  </sheetData>
  <mergeCells count="63">
    <mergeCell ref="R4:T4"/>
    <mergeCell ref="P8:Q8"/>
    <mergeCell ref="T8:U8"/>
    <mergeCell ref="I4:K4"/>
    <mergeCell ref="L4:Q4"/>
    <mergeCell ref="U6:W6"/>
    <mergeCell ref="A2:B2"/>
    <mergeCell ref="A3:B3"/>
    <mergeCell ref="A4:B4"/>
    <mergeCell ref="C4:D4"/>
    <mergeCell ref="E4:H4"/>
    <mergeCell ref="A5:B5"/>
    <mergeCell ref="C5:D5"/>
    <mergeCell ref="E5:H5"/>
    <mergeCell ref="I5:Q5"/>
    <mergeCell ref="R5:T5"/>
    <mergeCell ref="A7:C7"/>
    <mergeCell ref="AB7:AM7"/>
    <mergeCell ref="A8:C8"/>
    <mergeCell ref="M8:O8"/>
    <mergeCell ref="R8:S8"/>
    <mergeCell ref="V8:W8"/>
    <mergeCell ref="X8:AA8"/>
    <mergeCell ref="AB8:AM8"/>
    <mergeCell ref="C6:D6"/>
    <mergeCell ref="E6:H6"/>
    <mergeCell ref="I6:Q6"/>
    <mergeCell ref="R6:T6"/>
    <mergeCell ref="Y9:Y11"/>
    <mergeCell ref="F10:F11"/>
    <mergeCell ref="G10:I10"/>
    <mergeCell ref="J10:J11"/>
    <mergeCell ref="K10:K11"/>
    <mergeCell ref="A9:C9"/>
    <mergeCell ref="D9:L9"/>
    <mergeCell ref="N9:V9"/>
    <mergeCell ref="W9:W11"/>
    <mergeCell ref="X9:X11"/>
    <mergeCell ref="A10:A11"/>
    <mergeCell ref="B10:B11"/>
    <mergeCell ref="AB10:AE10"/>
    <mergeCell ref="C10:C11"/>
    <mergeCell ref="D10:D11"/>
    <mergeCell ref="E10:E11"/>
    <mergeCell ref="Z9:Z11"/>
    <mergeCell ref="AA9:AA11"/>
    <mergeCell ref="AB9:AH9"/>
    <mergeCell ref="AI9:AJ9"/>
    <mergeCell ref="AK9:AM10"/>
    <mergeCell ref="F27:F29"/>
    <mergeCell ref="AB30:AM30"/>
    <mergeCell ref="AF10:AH10"/>
    <mergeCell ref="AI10:AJ10"/>
    <mergeCell ref="F12:F14"/>
    <mergeCell ref="F15:F17"/>
    <mergeCell ref="F18:F20"/>
    <mergeCell ref="F21:F23"/>
    <mergeCell ref="L10:L11"/>
    <mergeCell ref="M10:M11"/>
    <mergeCell ref="N10:P10"/>
    <mergeCell ref="Q10:S10"/>
    <mergeCell ref="T10:V10"/>
    <mergeCell ref="F24:F26"/>
  </mergeCells>
  <dataValidations count="5">
    <dataValidation type="list" allowBlank="1" showInputMessage="1" showErrorMessage="1" sqref="C4:D4">
      <formula1>LNomDomaine</formula1>
    </dataValidation>
    <dataValidation type="list" allowBlank="1" showInputMessage="1" showErrorMessage="1" sqref="P8 T8 G12:J29">
      <formula1>LChoix</formula1>
    </dataValidation>
    <dataValidation type="list" allowBlank="1" showInputMessage="1" showErrorMessage="1" sqref="C5:D5">
      <formula1>LMention</formula1>
    </dataValidation>
    <dataValidation type="list" allowBlank="1" showInputMessage="1" showErrorMessage="1" sqref="I4:K4">
      <formula1>LRegime</formula1>
    </dataValidation>
    <dataValidation type="list" allowBlank="1" showInputMessage="1" showErrorMessage="1" sqref="E12:E29">
      <formula1>LTypeEns</formula1>
    </dataValidation>
  </dataValidations>
  <pageMargins left="0.75" right="0.75" top="1" bottom="1" header="0.5" footer="0.5"/>
  <pageSetup paperSize="8" scale="69" orientation="landscape" horizontalDpi="1200" verticalDpi="1200" r:id="rId1"/>
  <colBreaks count="1" manualBreakCount="1">
    <brk id="22" max="1048575" man="1"/>
  </colBreaks>
  <ignoredErrors>
    <ignoredError sqref="R30 O30 U30 Z27:AA27 Z24:AA24 Z21:AA21 Z18:AA18 Z15:AA15" formula="1"/>
  </ignoredErrors>
  <legacyDrawing r:id="rId2"/>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M32"/>
  <sheetViews>
    <sheetView topLeftCell="A21" zoomScaleNormal="100" zoomScaleSheetLayoutView="75" workbookViewId="0">
      <selection activeCell="C12" sqref="C12:K30"/>
    </sheetView>
  </sheetViews>
  <sheetFormatPr baseColWidth="10" defaultColWidth="11" defaultRowHeight="15.75" x14ac:dyDescent="0.25"/>
  <cols>
    <col min="2" max="2" width="7.375" customWidth="1"/>
    <col min="3" max="3" width="33.875" customWidth="1"/>
    <col min="4" max="10" width="0" hidden="1" customWidth="1"/>
    <col min="11" max="11" width="8" customWidth="1"/>
    <col min="28" max="30" width="7.875" customWidth="1"/>
    <col min="31" max="31" width="8.875" customWidth="1"/>
    <col min="32" max="39" width="7.875" customWidth="1"/>
  </cols>
  <sheetData>
    <row r="1" spans="1:39" ht="16.5" thickBot="1" x14ac:dyDescent="0.3">
      <c r="A1" s="13"/>
      <c r="B1" s="13"/>
      <c r="C1" s="13"/>
      <c r="D1" s="13"/>
      <c r="E1" s="14"/>
      <c r="F1" s="14"/>
      <c r="G1" s="14"/>
      <c r="H1" s="14"/>
      <c r="I1" s="14"/>
      <c r="J1" s="14"/>
      <c r="K1" s="14"/>
      <c r="L1" s="14"/>
      <c r="M1" s="14"/>
      <c r="N1" s="14"/>
      <c r="O1" s="14"/>
      <c r="P1" s="14"/>
      <c r="Q1" s="14"/>
      <c r="R1" s="14"/>
      <c r="S1" s="14"/>
      <c r="T1" s="14"/>
      <c r="U1" s="14"/>
      <c r="V1" s="14"/>
      <c r="W1" s="13"/>
      <c r="X1" s="13"/>
      <c r="Y1" s="13"/>
      <c r="Z1" s="13"/>
      <c r="AA1" s="13"/>
      <c r="AB1" s="14"/>
      <c r="AC1" s="14"/>
      <c r="AD1" s="14"/>
      <c r="AE1" s="14"/>
      <c r="AF1" s="14"/>
      <c r="AG1" s="14"/>
      <c r="AH1" s="14"/>
      <c r="AI1" s="14"/>
      <c r="AJ1" s="14"/>
      <c r="AK1" s="14"/>
      <c r="AL1" s="14"/>
      <c r="AM1" s="14"/>
    </row>
    <row r="2" spans="1:39" ht="16.5" thickBot="1" x14ac:dyDescent="0.3">
      <c r="A2" s="82" t="s">
        <v>36</v>
      </c>
      <c r="B2" s="83"/>
      <c r="C2" s="15" t="s">
        <v>37</v>
      </c>
      <c r="D2" s="13"/>
      <c r="E2" s="14"/>
      <c r="F2" s="14"/>
      <c r="G2" s="14"/>
      <c r="H2" s="14"/>
      <c r="I2" s="14"/>
      <c r="J2" s="14"/>
      <c r="K2" s="14"/>
      <c r="L2" s="14"/>
      <c r="M2" s="14"/>
      <c r="N2" s="14"/>
      <c r="O2" s="14"/>
      <c r="P2" s="14"/>
      <c r="Q2" s="14"/>
      <c r="R2" s="14"/>
      <c r="S2" s="14"/>
      <c r="T2" s="14"/>
      <c r="U2" s="14"/>
      <c r="W2" s="13"/>
      <c r="X2" s="13"/>
      <c r="Y2" s="13"/>
      <c r="Z2" s="13"/>
      <c r="AA2" s="13"/>
      <c r="AB2" s="14"/>
      <c r="AC2" s="14"/>
      <c r="AD2" s="14"/>
      <c r="AE2" s="14"/>
      <c r="AF2" s="14"/>
      <c r="AG2" s="14"/>
      <c r="AH2" s="14"/>
      <c r="AI2" s="14"/>
      <c r="AJ2" s="14"/>
      <c r="AK2" s="14"/>
      <c r="AL2" s="14"/>
      <c r="AM2" s="14"/>
    </row>
    <row r="3" spans="1:39" ht="36.75" thickBot="1" x14ac:dyDescent="0.3">
      <c r="A3" s="82" t="s">
        <v>38</v>
      </c>
      <c r="B3" s="83"/>
      <c r="C3" s="16" t="s">
        <v>39</v>
      </c>
      <c r="D3" s="13"/>
      <c r="E3" s="14"/>
      <c r="F3" s="14"/>
      <c r="G3" s="14"/>
      <c r="H3" s="14"/>
      <c r="I3" s="14"/>
      <c r="J3" s="14"/>
      <c r="K3" s="14"/>
      <c r="L3" s="14"/>
      <c r="M3" s="14"/>
      <c r="N3" s="14"/>
      <c r="O3" s="14"/>
      <c r="P3" s="14"/>
      <c r="Q3" s="14"/>
      <c r="R3" s="14"/>
      <c r="S3" s="14"/>
      <c r="T3" s="14"/>
      <c r="U3" s="14"/>
      <c r="W3" s="13"/>
      <c r="X3" s="13"/>
      <c r="Y3" s="13"/>
      <c r="Z3" s="13"/>
      <c r="AA3" s="13"/>
      <c r="AB3" s="14"/>
      <c r="AC3" s="14"/>
      <c r="AD3" s="14"/>
      <c r="AE3" s="14"/>
      <c r="AF3" s="14"/>
      <c r="AG3" s="14"/>
      <c r="AH3" s="14"/>
      <c r="AI3" s="14"/>
      <c r="AJ3" s="14"/>
      <c r="AK3" s="14"/>
      <c r="AL3" s="14"/>
      <c r="AM3" s="14"/>
    </row>
    <row r="4" spans="1:39" ht="29.1" customHeight="1" thickBot="1" x14ac:dyDescent="0.3">
      <c r="A4" s="84" t="s">
        <v>40</v>
      </c>
      <c r="B4" s="85"/>
      <c r="C4" s="103" t="s">
        <v>41</v>
      </c>
      <c r="D4" s="104"/>
      <c r="E4" s="84" t="s">
        <v>42</v>
      </c>
      <c r="F4" s="105"/>
      <c r="G4" s="105"/>
      <c r="H4" s="85"/>
      <c r="I4" s="142" t="s">
        <v>43</v>
      </c>
      <c r="J4" s="143"/>
      <c r="K4" s="143"/>
      <c r="L4" s="144"/>
      <c r="M4" s="145"/>
      <c r="N4" s="145"/>
      <c r="O4" s="145"/>
      <c r="P4" s="145"/>
      <c r="Q4" s="146"/>
      <c r="R4" s="106"/>
      <c r="S4" s="106"/>
      <c r="T4" s="106"/>
      <c r="U4" s="18" t="s">
        <v>44</v>
      </c>
      <c r="V4" s="18" t="s">
        <v>45</v>
      </c>
      <c r="W4" s="18" t="s">
        <v>46</v>
      </c>
      <c r="X4" s="13"/>
      <c r="Y4" s="13"/>
      <c r="Z4" s="13"/>
      <c r="AA4" s="13"/>
      <c r="AB4" s="14"/>
      <c r="AC4" s="14"/>
      <c r="AD4" s="14"/>
      <c r="AE4" s="14"/>
      <c r="AF4" s="14"/>
      <c r="AG4" s="14"/>
      <c r="AH4" s="14"/>
      <c r="AI4" s="14"/>
      <c r="AJ4" s="14"/>
      <c r="AK4" s="14"/>
      <c r="AL4" s="14"/>
      <c r="AM4" s="14"/>
    </row>
    <row r="5" spans="1:39" ht="26.25" customHeight="1" thickBot="1" x14ac:dyDescent="0.3">
      <c r="A5" s="86" t="s">
        <v>47</v>
      </c>
      <c r="B5" s="87"/>
      <c r="C5" s="107" t="s">
        <v>48</v>
      </c>
      <c r="D5" s="107"/>
      <c r="E5" s="84" t="s">
        <v>49</v>
      </c>
      <c r="F5" s="105"/>
      <c r="G5" s="105"/>
      <c r="H5" s="85"/>
      <c r="I5" s="108"/>
      <c r="J5" s="109"/>
      <c r="K5" s="109"/>
      <c r="L5" s="109"/>
      <c r="M5" s="109"/>
      <c r="N5" s="109"/>
      <c r="O5" s="109"/>
      <c r="P5" s="109"/>
      <c r="Q5" s="109"/>
      <c r="R5" s="110" t="s">
        <v>50</v>
      </c>
      <c r="S5" s="111"/>
      <c r="T5" s="112"/>
      <c r="U5" s="19"/>
      <c r="V5" s="19">
        <v>25</v>
      </c>
      <c r="W5" s="19"/>
      <c r="X5" s="13"/>
      <c r="Y5" s="13"/>
      <c r="Z5" s="13"/>
      <c r="AA5" s="13"/>
      <c r="AB5" s="14"/>
      <c r="AC5" s="14"/>
      <c r="AD5" s="14"/>
      <c r="AE5" s="14"/>
      <c r="AF5" s="14"/>
      <c r="AG5" s="14"/>
      <c r="AH5" s="14"/>
      <c r="AI5" s="14"/>
      <c r="AJ5" s="14"/>
      <c r="AK5" s="14"/>
      <c r="AL5" s="14"/>
      <c r="AM5" s="14"/>
    </row>
    <row r="6" spans="1:39" ht="48.95" customHeight="1" thickBot="1" x14ac:dyDescent="0.3">
      <c r="A6" s="58" t="s">
        <v>51</v>
      </c>
      <c r="B6" s="17"/>
      <c r="C6" s="107" t="s">
        <v>52</v>
      </c>
      <c r="D6" s="113"/>
      <c r="E6" s="114" t="s">
        <v>53</v>
      </c>
      <c r="F6" s="114"/>
      <c r="G6" s="115"/>
      <c r="H6" s="115"/>
      <c r="I6" s="108"/>
      <c r="J6" s="109"/>
      <c r="K6" s="109"/>
      <c r="L6" s="109"/>
      <c r="M6" s="109"/>
      <c r="N6" s="109"/>
      <c r="O6" s="109"/>
      <c r="P6" s="109"/>
      <c r="Q6" s="116"/>
      <c r="R6" s="84" t="s">
        <v>54</v>
      </c>
      <c r="S6" s="105"/>
      <c r="T6" s="85"/>
      <c r="U6" s="108">
        <v>319</v>
      </c>
      <c r="V6" s="109"/>
      <c r="W6" s="116"/>
      <c r="X6" s="13"/>
      <c r="Y6" s="13"/>
      <c r="Z6" s="13"/>
      <c r="AA6" s="13"/>
      <c r="AB6" s="14"/>
      <c r="AC6" s="14"/>
      <c r="AD6" s="14"/>
      <c r="AE6" s="14"/>
      <c r="AF6" s="14"/>
      <c r="AG6" s="14"/>
      <c r="AH6" s="14"/>
      <c r="AI6" s="14"/>
      <c r="AJ6" s="14"/>
      <c r="AK6" s="14"/>
      <c r="AL6" s="14"/>
      <c r="AM6" s="14"/>
    </row>
    <row r="7" spans="1:39" ht="16.5" customHeight="1" thickBot="1" x14ac:dyDescent="0.3">
      <c r="A7" s="117"/>
      <c r="B7" s="118"/>
      <c r="C7" s="119"/>
      <c r="D7" s="20" t="s">
        <v>55</v>
      </c>
      <c r="E7" s="21"/>
      <c r="F7" s="21"/>
      <c r="G7" s="22"/>
      <c r="H7" s="23"/>
      <c r="I7" s="24"/>
      <c r="J7" s="25"/>
      <c r="K7" s="25"/>
      <c r="L7" s="25"/>
      <c r="M7" s="25"/>
      <c r="N7" s="25"/>
      <c r="O7" s="25"/>
      <c r="P7" s="25"/>
      <c r="Q7" s="25"/>
      <c r="R7" s="22"/>
      <c r="S7" s="22"/>
      <c r="T7" s="22"/>
      <c r="U7" s="25"/>
      <c r="V7" s="25"/>
      <c r="W7" s="26"/>
      <c r="X7" s="13"/>
      <c r="Y7" s="13"/>
      <c r="Z7" s="13"/>
      <c r="AA7" s="13"/>
      <c r="AB7" s="96" t="s">
        <v>56</v>
      </c>
      <c r="AC7" s="96"/>
      <c r="AD7" s="96"/>
      <c r="AE7" s="96"/>
      <c r="AF7" s="96"/>
      <c r="AG7" s="96"/>
      <c r="AH7" s="96"/>
      <c r="AI7" s="96"/>
      <c r="AJ7" s="96"/>
      <c r="AK7" s="96"/>
      <c r="AL7" s="96"/>
      <c r="AM7" s="96"/>
    </row>
    <row r="8" spans="1:39" ht="29.1" customHeight="1" thickBot="1" x14ac:dyDescent="0.3">
      <c r="A8" s="124" t="s">
        <v>57</v>
      </c>
      <c r="B8" s="125"/>
      <c r="C8" s="126"/>
      <c r="D8" s="27">
        <v>15</v>
      </c>
      <c r="E8" s="28"/>
      <c r="F8" s="28"/>
      <c r="G8" s="29"/>
      <c r="H8" s="30"/>
      <c r="I8" s="31"/>
      <c r="J8" s="57"/>
      <c r="K8" s="32"/>
      <c r="L8" s="33"/>
      <c r="M8" s="127" t="s">
        <v>58</v>
      </c>
      <c r="N8" s="128"/>
      <c r="O8" s="128"/>
      <c r="P8" s="129"/>
      <c r="Q8" s="121"/>
      <c r="R8" s="127" t="s">
        <v>59</v>
      </c>
      <c r="S8" s="128"/>
      <c r="T8" s="129" t="s">
        <v>60</v>
      </c>
      <c r="U8" s="121"/>
      <c r="V8" s="120" t="s">
        <v>61</v>
      </c>
      <c r="W8" s="121"/>
      <c r="X8" s="122" t="s">
        <v>62</v>
      </c>
      <c r="Y8" s="123"/>
      <c r="Z8" s="123"/>
      <c r="AA8" s="123"/>
      <c r="AB8" s="97" t="s">
        <v>63</v>
      </c>
      <c r="AC8" s="98"/>
      <c r="AD8" s="98"/>
      <c r="AE8" s="98"/>
      <c r="AF8" s="98"/>
      <c r="AG8" s="98"/>
      <c r="AH8" s="98"/>
      <c r="AI8" s="98"/>
      <c r="AJ8" s="98"/>
      <c r="AK8" s="98"/>
      <c r="AL8" s="98"/>
      <c r="AM8" s="99"/>
    </row>
    <row r="9" spans="1:39" ht="44.25" customHeight="1" x14ac:dyDescent="0.25">
      <c r="A9" s="130" t="s">
        <v>138</v>
      </c>
      <c r="B9" s="130"/>
      <c r="C9" s="130"/>
      <c r="D9" s="131" t="s">
        <v>65</v>
      </c>
      <c r="E9" s="132"/>
      <c r="F9" s="132"/>
      <c r="G9" s="132"/>
      <c r="H9" s="132"/>
      <c r="I9" s="132"/>
      <c r="J9" s="132"/>
      <c r="K9" s="132"/>
      <c r="L9" s="133"/>
      <c r="M9" s="34" t="s">
        <v>66</v>
      </c>
      <c r="N9" s="88" t="s">
        <v>67</v>
      </c>
      <c r="O9" s="89"/>
      <c r="P9" s="89"/>
      <c r="Q9" s="89"/>
      <c r="R9" s="89"/>
      <c r="S9" s="89"/>
      <c r="T9" s="90"/>
      <c r="U9" s="89"/>
      <c r="V9" s="91"/>
      <c r="W9" s="134" t="s">
        <v>68</v>
      </c>
      <c r="X9" s="135" t="s">
        <v>69</v>
      </c>
      <c r="Y9" s="135" t="s">
        <v>70</v>
      </c>
      <c r="Z9" s="135" t="s">
        <v>71</v>
      </c>
      <c r="AA9" s="135" t="s">
        <v>72</v>
      </c>
      <c r="AB9" s="139" t="s">
        <v>73</v>
      </c>
      <c r="AC9" s="139"/>
      <c r="AD9" s="139"/>
      <c r="AE9" s="139"/>
      <c r="AF9" s="139"/>
      <c r="AG9" s="139"/>
      <c r="AH9" s="139"/>
      <c r="AI9" s="92" t="s">
        <v>74</v>
      </c>
      <c r="AJ9" s="93"/>
      <c r="AK9" s="92" t="s">
        <v>75</v>
      </c>
      <c r="AL9" s="96"/>
      <c r="AM9" s="93"/>
    </row>
    <row r="10" spans="1:39" ht="24" customHeight="1" x14ac:dyDescent="0.25">
      <c r="A10" s="136"/>
      <c r="B10" s="80" t="s">
        <v>76</v>
      </c>
      <c r="C10" s="136" t="s">
        <v>77</v>
      </c>
      <c r="D10" s="80" t="s">
        <v>78</v>
      </c>
      <c r="E10" s="136" t="s">
        <v>79</v>
      </c>
      <c r="F10" s="136" t="s">
        <v>80</v>
      </c>
      <c r="G10" s="136" t="s">
        <v>81</v>
      </c>
      <c r="H10" s="136"/>
      <c r="I10" s="136"/>
      <c r="J10" s="80" t="s">
        <v>82</v>
      </c>
      <c r="K10" s="136" t="s">
        <v>83</v>
      </c>
      <c r="L10" s="136" t="s">
        <v>84</v>
      </c>
      <c r="M10" s="137" t="s">
        <v>85</v>
      </c>
      <c r="N10" s="137" t="s">
        <v>44</v>
      </c>
      <c r="O10" s="137"/>
      <c r="P10" s="137"/>
      <c r="Q10" s="137" t="s">
        <v>45</v>
      </c>
      <c r="R10" s="137"/>
      <c r="S10" s="137"/>
      <c r="T10" s="137" t="s">
        <v>86</v>
      </c>
      <c r="U10" s="137"/>
      <c r="V10" s="137"/>
      <c r="W10" s="134"/>
      <c r="X10" s="134"/>
      <c r="Y10" s="134"/>
      <c r="Z10" s="134"/>
      <c r="AA10" s="134"/>
      <c r="AB10" s="138" t="s">
        <v>87</v>
      </c>
      <c r="AC10" s="138"/>
      <c r="AD10" s="138"/>
      <c r="AE10" s="138"/>
      <c r="AF10" s="138" t="s">
        <v>88</v>
      </c>
      <c r="AG10" s="138"/>
      <c r="AH10" s="138"/>
      <c r="AI10" s="94" t="s">
        <v>89</v>
      </c>
      <c r="AJ10" s="95"/>
      <c r="AK10" s="100"/>
      <c r="AL10" s="101"/>
      <c r="AM10" s="102"/>
    </row>
    <row r="11" spans="1:39" ht="38.1" customHeight="1" x14ac:dyDescent="0.25">
      <c r="A11" s="136"/>
      <c r="B11" s="81"/>
      <c r="C11" s="136"/>
      <c r="D11" s="81"/>
      <c r="E11" s="136"/>
      <c r="F11" s="136"/>
      <c r="G11" s="62" t="s">
        <v>90</v>
      </c>
      <c r="H11" s="62" t="s">
        <v>91</v>
      </c>
      <c r="I11" s="62" t="s">
        <v>92</v>
      </c>
      <c r="J11" s="81"/>
      <c r="K11" s="136"/>
      <c r="L11" s="136"/>
      <c r="M11" s="137"/>
      <c r="N11" s="63" t="s">
        <v>93</v>
      </c>
      <c r="O11" s="63" t="s">
        <v>94</v>
      </c>
      <c r="P11" s="63" t="s">
        <v>95</v>
      </c>
      <c r="Q11" s="63" t="s">
        <v>93</v>
      </c>
      <c r="R11" s="63" t="s">
        <v>94</v>
      </c>
      <c r="S11" s="63" t="s">
        <v>96</v>
      </c>
      <c r="T11" s="63" t="s">
        <v>93</v>
      </c>
      <c r="U11" s="63" t="s">
        <v>94</v>
      </c>
      <c r="V11" s="63" t="s">
        <v>97</v>
      </c>
      <c r="W11" s="134"/>
      <c r="X11" s="134"/>
      <c r="Y11" s="134"/>
      <c r="Z11" s="134"/>
      <c r="AA11" s="134"/>
      <c r="AB11" s="64" t="s">
        <v>98</v>
      </c>
      <c r="AC11" s="64" t="s">
        <v>99</v>
      </c>
      <c r="AD11" s="64" t="s">
        <v>100</v>
      </c>
      <c r="AE11" s="64" t="s">
        <v>101</v>
      </c>
      <c r="AF11" s="64" t="s">
        <v>98</v>
      </c>
      <c r="AG11" s="64" t="s">
        <v>99</v>
      </c>
      <c r="AH11" s="64" t="s">
        <v>100</v>
      </c>
      <c r="AI11" s="64" t="s">
        <v>98</v>
      </c>
      <c r="AJ11" s="64" t="s">
        <v>99</v>
      </c>
      <c r="AK11" s="64" t="s">
        <v>98</v>
      </c>
      <c r="AL11" s="64" t="s">
        <v>99</v>
      </c>
      <c r="AM11" s="64" t="s">
        <v>100</v>
      </c>
    </row>
    <row r="12" spans="1:39" x14ac:dyDescent="0.25">
      <c r="A12" s="35" t="s">
        <v>102</v>
      </c>
      <c r="B12" s="35"/>
      <c r="C12" s="35"/>
      <c r="D12" s="35"/>
      <c r="E12" s="62" t="s">
        <v>103</v>
      </c>
      <c r="F12" s="140"/>
      <c r="G12" s="62"/>
      <c r="H12" s="62"/>
      <c r="I12" s="62"/>
      <c r="J12" s="62"/>
      <c r="K12" s="36">
        <v>3</v>
      </c>
      <c r="L12" s="36" t="s">
        <v>104</v>
      </c>
      <c r="M12" s="37">
        <f>SUM(M13:M14)</f>
        <v>0</v>
      </c>
      <c r="N12" s="37">
        <f>SUM(N13:N14)</f>
        <v>0</v>
      </c>
      <c r="O12" s="56"/>
      <c r="P12" s="37">
        <f>$N12*1.5</f>
        <v>0</v>
      </c>
      <c r="Q12" s="37">
        <f>SUM(Q13:Q14)</f>
        <v>48</v>
      </c>
      <c r="R12" s="56"/>
      <c r="S12" s="37">
        <f>$Q12</f>
        <v>48</v>
      </c>
      <c r="T12" s="37">
        <f>SUM(T13:T14)</f>
        <v>0</v>
      </c>
      <c r="U12" s="56"/>
      <c r="V12" s="37">
        <f>$T12</f>
        <v>0</v>
      </c>
      <c r="W12" s="38">
        <f t="shared" ref="W12:W30" si="0">V12+S12+P12</f>
        <v>48</v>
      </c>
      <c r="X12" s="38">
        <f>(N12+Q12+T12)</f>
        <v>48</v>
      </c>
      <c r="Y12" s="38">
        <f>SUMIF(E12,"Oblig.*",N12)+SUMIF(E12,"Oblig.*",Q12)+SUMIF(E12,"Oblig.*",T12)</f>
        <v>48</v>
      </c>
      <c r="Z12" s="38">
        <f>SUM(Z13:Z14)</f>
        <v>48</v>
      </c>
      <c r="AA12" s="38">
        <f>SUM(AA13:AA14)</f>
        <v>48</v>
      </c>
      <c r="AB12" s="39"/>
      <c r="AC12" s="39"/>
      <c r="AD12" s="39"/>
      <c r="AE12" s="39"/>
      <c r="AF12" s="39"/>
      <c r="AG12" s="39"/>
      <c r="AH12" s="39"/>
      <c r="AI12" s="39"/>
      <c r="AJ12" s="39"/>
      <c r="AK12" s="39"/>
      <c r="AL12" s="39"/>
      <c r="AM12" s="39"/>
    </row>
    <row r="13" spans="1:39" x14ac:dyDescent="0.25">
      <c r="A13" s="40" t="s">
        <v>105</v>
      </c>
      <c r="B13" s="40"/>
      <c r="C13" s="40" t="s">
        <v>139</v>
      </c>
      <c r="D13" s="41"/>
      <c r="E13" s="40" t="s">
        <v>103</v>
      </c>
      <c r="F13" s="141"/>
      <c r="G13" s="40"/>
      <c r="H13" s="40"/>
      <c r="I13" s="40"/>
      <c r="J13" s="40"/>
      <c r="K13" s="42"/>
      <c r="L13" s="42" t="s">
        <v>104</v>
      </c>
      <c r="M13" s="43"/>
      <c r="N13" s="43"/>
      <c r="O13" s="43"/>
      <c r="P13" s="43">
        <f t="shared" ref="P13:P30" si="1">$N13*1.5</f>
        <v>0</v>
      </c>
      <c r="Q13" s="43">
        <v>32</v>
      </c>
      <c r="R13" s="43">
        <v>1</v>
      </c>
      <c r="S13" s="43">
        <v>32</v>
      </c>
      <c r="T13" s="43"/>
      <c r="U13" s="43"/>
      <c r="V13" s="43">
        <f t="shared" ref="V13:V30" si="2">T13</f>
        <v>0</v>
      </c>
      <c r="W13" s="44">
        <f t="shared" si="0"/>
        <v>32</v>
      </c>
      <c r="X13" s="44">
        <f t="shared" ref="X13:X30" si="3">(N13+Q13+T13)</f>
        <v>32</v>
      </c>
      <c r="Y13" s="44">
        <f t="shared" ref="Y13:Y30" si="4">SUMIF(E13,"Oblig.*",N13)+SUMIF(E13,"Oblig.*",Q13)+SUMIF(E13,"Oblig.*",T13)</f>
        <v>32</v>
      </c>
      <c r="Z13" s="44">
        <f t="shared" ref="Z13:Z30" si="5">IF(J13="O","",O13*P13+R13*S13+U13*V13)</f>
        <v>32</v>
      </c>
      <c r="AA13" s="44">
        <f>IF(OR(G13="O",H13="O",I13="O",E13="Options facultatives",J13="O"),"",O13*P13+R13*S13+U13*V13)</f>
        <v>32</v>
      </c>
      <c r="AB13" s="45"/>
      <c r="AC13" s="45"/>
      <c r="AD13" s="45"/>
      <c r="AE13" s="45"/>
      <c r="AF13" s="45"/>
      <c r="AG13" s="45"/>
      <c r="AH13" s="45"/>
      <c r="AI13" s="45"/>
      <c r="AJ13" s="45"/>
      <c r="AK13" s="45"/>
      <c r="AL13" s="45"/>
      <c r="AM13" s="45"/>
    </row>
    <row r="14" spans="1:39" x14ac:dyDescent="0.25">
      <c r="A14" s="40" t="s">
        <v>105</v>
      </c>
      <c r="B14" s="40"/>
      <c r="C14" s="40" t="s">
        <v>140</v>
      </c>
      <c r="D14" s="41"/>
      <c r="E14" s="40" t="s">
        <v>103</v>
      </c>
      <c r="F14" s="141"/>
      <c r="G14" s="40"/>
      <c r="H14" s="40"/>
      <c r="I14" s="40"/>
      <c r="J14" s="40"/>
      <c r="K14" s="42"/>
      <c r="L14" s="42" t="s">
        <v>104</v>
      </c>
      <c r="M14" s="43"/>
      <c r="N14" s="43"/>
      <c r="O14" s="43"/>
      <c r="P14" s="43">
        <f t="shared" si="1"/>
        <v>0</v>
      </c>
      <c r="Q14" s="43">
        <v>16</v>
      </c>
      <c r="R14" s="43">
        <v>1</v>
      </c>
      <c r="S14" s="43">
        <v>16</v>
      </c>
      <c r="T14" s="43"/>
      <c r="U14" s="43"/>
      <c r="V14" s="43">
        <f t="shared" si="2"/>
        <v>0</v>
      </c>
      <c r="W14" s="44">
        <f t="shared" si="0"/>
        <v>16</v>
      </c>
      <c r="X14" s="44">
        <f t="shared" si="3"/>
        <v>16</v>
      </c>
      <c r="Y14" s="44">
        <f t="shared" si="4"/>
        <v>16</v>
      </c>
      <c r="Z14" s="44">
        <f t="shared" si="5"/>
        <v>16</v>
      </c>
      <c r="AA14" s="44">
        <f>IF(OR(G14="O",H14="O",I14="O",E14="Options facultatives",J14="O"),"",O14*P14+R14*S14+U14*V14)</f>
        <v>16</v>
      </c>
      <c r="AB14" s="45"/>
      <c r="AC14" s="45"/>
      <c r="AD14" s="45"/>
      <c r="AE14" s="45"/>
      <c r="AF14" s="45"/>
      <c r="AG14" s="45"/>
      <c r="AH14" s="45"/>
      <c r="AI14" s="45"/>
      <c r="AJ14" s="45"/>
      <c r="AK14" s="45"/>
      <c r="AL14" s="45"/>
      <c r="AM14" s="45"/>
    </row>
    <row r="15" spans="1:39" x14ac:dyDescent="0.25">
      <c r="A15" s="35" t="s">
        <v>102</v>
      </c>
      <c r="B15" s="35"/>
      <c r="C15" s="35"/>
      <c r="D15" s="35"/>
      <c r="E15" s="62" t="s">
        <v>103</v>
      </c>
      <c r="F15" s="140"/>
      <c r="G15" s="62"/>
      <c r="H15" s="62"/>
      <c r="I15" s="62"/>
      <c r="J15" s="62"/>
      <c r="K15" s="36">
        <v>4</v>
      </c>
      <c r="L15" s="36"/>
      <c r="M15" s="37">
        <f>SUM(M17:M18)</f>
        <v>0</v>
      </c>
      <c r="N15" s="37">
        <f>SUM(N17:N18)</f>
        <v>0</v>
      </c>
      <c r="O15" s="56"/>
      <c r="P15" s="37">
        <f t="shared" si="1"/>
        <v>0</v>
      </c>
      <c r="Q15" s="37">
        <f>SUM(Q16:Q18)</f>
        <v>57</v>
      </c>
      <c r="R15" s="56"/>
      <c r="S15" s="37">
        <f>Q15</f>
        <v>57</v>
      </c>
      <c r="T15" s="37">
        <f>SUM(T17:T18)</f>
        <v>0</v>
      </c>
      <c r="U15" s="56"/>
      <c r="V15" s="37">
        <f t="shared" si="2"/>
        <v>0</v>
      </c>
      <c r="W15" s="38">
        <f t="shared" si="0"/>
        <v>57</v>
      </c>
      <c r="X15" s="38">
        <f>(N15+Q15+T15)</f>
        <v>57</v>
      </c>
      <c r="Y15" s="38">
        <f t="shared" si="4"/>
        <v>57</v>
      </c>
      <c r="Z15" s="38">
        <f>SUM(Z16:Z18)</f>
        <v>57</v>
      </c>
      <c r="AA15" s="38">
        <f>SUM(AA16:AA18)</f>
        <v>57</v>
      </c>
      <c r="AB15" s="39"/>
      <c r="AC15" s="39"/>
      <c r="AD15" s="39"/>
      <c r="AE15" s="39"/>
      <c r="AF15" s="39"/>
      <c r="AG15" s="39"/>
      <c r="AH15" s="39"/>
      <c r="AI15" s="39"/>
      <c r="AJ15" s="39"/>
      <c r="AK15" s="39"/>
      <c r="AL15" s="39"/>
      <c r="AM15" s="39"/>
    </row>
    <row r="16" spans="1:39" ht="22.5" x14ac:dyDescent="0.25">
      <c r="A16" s="40" t="s">
        <v>105</v>
      </c>
      <c r="B16" s="40"/>
      <c r="C16" s="40" t="s">
        <v>141</v>
      </c>
      <c r="D16" s="41"/>
      <c r="E16" s="40" t="s">
        <v>103</v>
      </c>
      <c r="F16" s="141"/>
      <c r="G16" s="40"/>
      <c r="H16" s="40"/>
      <c r="I16" s="40"/>
      <c r="J16" s="40"/>
      <c r="K16" s="42"/>
      <c r="L16" s="42" t="s">
        <v>109</v>
      </c>
      <c r="M16" s="43"/>
      <c r="N16" s="43"/>
      <c r="O16" s="43"/>
      <c r="P16" s="43">
        <f t="shared" si="1"/>
        <v>0</v>
      </c>
      <c r="Q16" s="43">
        <v>22</v>
      </c>
      <c r="R16" s="43">
        <v>1</v>
      </c>
      <c r="S16" s="43">
        <v>22</v>
      </c>
      <c r="T16" s="43"/>
      <c r="U16" s="43"/>
      <c r="V16" s="43">
        <f t="shared" si="2"/>
        <v>0</v>
      </c>
      <c r="W16" s="44">
        <f t="shared" si="0"/>
        <v>22</v>
      </c>
      <c r="X16" s="44">
        <f t="shared" ref="X16" si="6">(N16+Q16+T16)</f>
        <v>22</v>
      </c>
      <c r="Y16" s="44">
        <f t="shared" si="4"/>
        <v>22</v>
      </c>
      <c r="Z16" s="44">
        <f t="shared" ref="Z16" si="7">IF(J16="O","",O16*P16+R16*S16+U16*V16)</f>
        <v>22</v>
      </c>
      <c r="AA16" s="44">
        <f t="shared" ref="AA16:AA18" si="8">IF(OR(G16="O",H16="O",I16="O",E16="Options facultatives",J16="O"),"",O16*P16+R16*S16+U16*V16)</f>
        <v>22</v>
      </c>
      <c r="AB16" s="45"/>
      <c r="AC16" s="45"/>
      <c r="AD16" s="45"/>
      <c r="AE16" s="45"/>
      <c r="AF16" s="45"/>
      <c r="AG16" s="45"/>
      <c r="AH16" s="45"/>
      <c r="AI16" s="45"/>
      <c r="AJ16" s="45"/>
      <c r="AK16" s="45"/>
      <c r="AL16" s="45"/>
      <c r="AM16" s="45"/>
    </row>
    <row r="17" spans="1:39" x14ac:dyDescent="0.25">
      <c r="A17" s="40" t="s">
        <v>105</v>
      </c>
      <c r="B17" s="40"/>
      <c r="C17" s="40" t="s">
        <v>142</v>
      </c>
      <c r="D17" s="41"/>
      <c r="E17" s="40" t="s">
        <v>103</v>
      </c>
      <c r="F17" s="141"/>
      <c r="G17" s="40"/>
      <c r="H17" s="40"/>
      <c r="I17" s="40"/>
      <c r="J17" s="40"/>
      <c r="K17" s="42" t="s">
        <v>111</v>
      </c>
      <c r="L17" s="42" t="s">
        <v>104</v>
      </c>
      <c r="M17" s="43"/>
      <c r="N17" s="43"/>
      <c r="O17" s="43"/>
      <c r="P17" s="43">
        <f t="shared" si="1"/>
        <v>0</v>
      </c>
      <c r="Q17" s="43">
        <v>20</v>
      </c>
      <c r="R17" s="43">
        <v>1</v>
      </c>
      <c r="S17" s="43">
        <v>20</v>
      </c>
      <c r="T17" s="43"/>
      <c r="U17" s="43"/>
      <c r="V17" s="43">
        <f t="shared" si="2"/>
        <v>0</v>
      </c>
      <c r="W17" s="44">
        <f t="shared" si="0"/>
        <v>20</v>
      </c>
      <c r="X17" s="44">
        <f t="shared" si="3"/>
        <v>20</v>
      </c>
      <c r="Y17" s="44">
        <f t="shared" si="4"/>
        <v>20</v>
      </c>
      <c r="Z17" s="44">
        <f t="shared" si="5"/>
        <v>20</v>
      </c>
      <c r="AA17" s="44">
        <f t="shared" si="8"/>
        <v>20</v>
      </c>
      <c r="AB17" s="45"/>
      <c r="AC17" s="45"/>
      <c r="AD17" s="45"/>
      <c r="AE17" s="45"/>
      <c r="AF17" s="45"/>
      <c r="AG17" s="45"/>
      <c r="AH17" s="45"/>
      <c r="AI17" s="45"/>
      <c r="AJ17" s="45"/>
      <c r="AK17" s="45"/>
      <c r="AL17" s="45"/>
      <c r="AM17" s="45"/>
    </row>
    <row r="18" spans="1:39" x14ac:dyDescent="0.25">
      <c r="A18" s="40" t="s">
        <v>105</v>
      </c>
      <c r="B18" s="40"/>
      <c r="C18" s="40" t="s">
        <v>143</v>
      </c>
      <c r="D18" s="41"/>
      <c r="E18" s="40" t="s">
        <v>103</v>
      </c>
      <c r="F18" s="141"/>
      <c r="G18" s="40"/>
      <c r="H18" s="40"/>
      <c r="I18" s="40"/>
      <c r="J18" s="40"/>
      <c r="K18" s="42"/>
      <c r="L18" s="42" t="s">
        <v>104</v>
      </c>
      <c r="M18" s="43"/>
      <c r="N18" s="43"/>
      <c r="O18" s="43"/>
      <c r="P18" s="43">
        <f t="shared" si="1"/>
        <v>0</v>
      </c>
      <c r="Q18" s="43">
        <v>15</v>
      </c>
      <c r="R18" s="43">
        <v>1</v>
      </c>
      <c r="S18" s="43">
        <v>15</v>
      </c>
      <c r="T18" s="43"/>
      <c r="U18" s="43"/>
      <c r="V18" s="43">
        <f t="shared" si="2"/>
        <v>0</v>
      </c>
      <c r="W18" s="44">
        <f t="shared" si="0"/>
        <v>15</v>
      </c>
      <c r="X18" s="44">
        <f t="shared" si="3"/>
        <v>15</v>
      </c>
      <c r="Y18" s="44">
        <f t="shared" si="4"/>
        <v>15</v>
      </c>
      <c r="Z18" s="44">
        <f t="shared" si="5"/>
        <v>15</v>
      </c>
      <c r="AA18" s="44">
        <f t="shared" si="8"/>
        <v>15</v>
      </c>
      <c r="AB18" s="45"/>
      <c r="AC18" s="45"/>
      <c r="AD18" s="45"/>
      <c r="AE18" s="45"/>
      <c r="AF18" s="45"/>
      <c r="AG18" s="45"/>
      <c r="AH18" s="45"/>
      <c r="AI18" s="45"/>
      <c r="AJ18" s="45"/>
      <c r="AK18" s="45"/>
      <c r="AL18" s="45"/>
      <c r="AM18" s="45"/>
    </row>
    <row r="19" spans="1:39" x14ac:dyDescent="0.25">
      <c r="A19" s="35" t="s">
        <v>102</v>
      </c>
      <c r="B19" s="35"/>
      <c r="C19" s="35"/>
      <c r="D19" s="35"/>
      <c r="E19" s="62" t="s">
        <v>103</v>
      </c>
      <c r="F19" s="140"/>
      <c r="G19" s="62"/>
      <c r="H19" s="62"/>
      <c r="I19" s="62"/>
      <c r="J19" s="62"/>
      <c r="K19" s="36">
        <v>4</v>
      </c>
      <c r="L19" s="36" t="s">
        <v>104</v>
      </c>
      <c r="M19" s="37">
        <f>SUM(M21:M21)</f>
        <v>0</v>
      </c>
      <c r="N19" s="37">
        <f>SUM(N21:N21)</f>
        <v>0</v>
      </c>
      <c r="O19" s="56"/>
      <c r="P19" s="37">
        <f t="shared" si="1"/>
        <v>0</v>
      </c>
      <c r="Q19" s="37">
        <f>SUM(Q20:Q21)</f>
        <v>48</v>
      </c>
      <c r="R19" s="56"/>
      <c r="S19" s="37">
        <f>Q19</f>
        <v>48</v>
      </c>
      <c r="T19" s="37">
        <f>SUM(T21:T21)</f>
        <v>0</v>
      </c>
      <c r="U19" s="56"/>
      <c r="V19" s="37">
        <f t="shared" si="2"/>
        <v>0</v>
      </c>
      <c r="W19" s="38">
        <f t="shared" si="0"/>
        <v>48</v>
      </c>
      <c r="X19" s="38">
        <f>(N19+Q19+T19)</f>
        <v>48</v>
      </c>
      <c r="Y19" s="38">
        <f t="shared" si="4"/>
        <v>48</v>
      </c>
      <c r="Z19" s="38">
        <f>SUM(Z20:Z21)</f>
        <v>48</v>
      </c>
      <c r="AA19" s="38">
        <f>SUM(AA20:AA21)</f>
        <v>48</v>
      </c>
      <c r="AB19" s="39"/>
      <c r="AC19" s="39"/>
      <c r="AD19" s="39"/>
      <c r="AE19" s="39"/>
      <c r="AF19" s="39"/>
      <c r="AG19" s="39"/>
      <c r="AH19" s="39"/>
      <c r="AI19" s="39"/>
      <c r="AJ19" s="39"/>
      <c r="AK19" s="39"/>
      <c r="AL19" s="39"/>
      <c r="AM19" s="39"/>
    </row>
    <row r="20" spans="1:39" x14ac:dyDescent="0.25">
      <c r="A20" s="40" t="s">
        <v>105</v>
      </c>
      <c r="B20" s="40"/>
      <c r="C20" s="40" t="s">
        <v>144</v>
      </c>
      <c r="D20" s="41"/>
      <c r="E20" s="40" t="s">
        <v>103</v>
      </c>
      <c r="F20" s="141"/>
      <c r="G20" s="40"/>
      <c r="H20" s="40"/>
      <c r="I20" s="40"/>
      <c r="J20" s="40"/>
      <c r="K20" s="42" t="s">
        <v>111</v>
      </c>
      <c r="L20" s="42" t="s">
        <v>104</v>
      </c>
      <c r="M20" s="43"/>
      <c r="N20" s="43"/>
      <c r="O20" s="43"/>
      <c r="P20" s="43">
        <f t="shared" si="1"/>
        <v>0</v>
      </c>
      <c r="Q20" s="43">
        <v>24</v>
      </c>
      <c r="R20" s="43">
        <v>1</v>
      </c>
      <c r="S20" s="43">
        <v>24</v>
      </c>
      <c r="T20" s="43"/>
      <c r="U20" s="43"/>
      <c r="V20" s="43">
        <f t="shared" si="2"/>
        <v>0</v>
      </c>
      <c r="W20" s="44">
        <f t="shared" si="0"/>
        <v>24</v>
      </c>
      <c r="X20" s="44">
        <f t="shared" si="3"/>
        <v>24</v>
      </c>
      <c r="Y20" s="44">
        <f t="shared" si="4"/>
        <v>24</v>
      </c>
      <c r="Z20" s="44">
        <f t="shared" ref="Z20" si="9">IF(J20="O","",O20*P20+R20*S20+U20*V20)</f>
        <v>24</v>
      </c>
      <c r="AA20" s="44">
        <f t="shared" ref="AA20:AA21" si="10">IF(OR(G20="O",H20="O",I20="O",E20="Options facultatives",J20="O"),"",O20*P20+R20*S20+U20*V20)</f>
        <v>24</v>
      </c>
      <c r="AB20" s="45"/>
      <c r="AC20" s="45"/>
      <c r="AD20" s="45"/>
      <c r="AE20" s="45"/>
      <c r="AF20" s="45"/>
      <c r="AG20" s="45"/>
      <c r="AH20" s="45"/>
      <c r="AI20" s="45"/>
      <c r="AJ20" s="45"/>
      <c r="AK20" s="45"/>
      <c r="AL20" s="45"/>
      <c r="AM20" s="45"/>
    </row>
    <row r="21" spans="1:39" x14ac:dyDescent="0.25">
      <c r="A21" s="40" t="s">
        <v>105</v>
      </c>
      <c r="B21" s="40"/>
      <c r="C21" s="40" t="s">
        <v>145</v>
      </c>
      <c r="D21" s="41"/>
      <c r="E21" s="40" t="s">
        <v>103</v>
      </c>
      <c r="F21" s="141"/>
      <c r="G21" s="40"/>
      <c r="H21" s="40"/>
      <c r="I21" s="40"/>
      <c r="J21" s="40"/>
      <c r="K21" s="42" t="s">
        <v>111</v>
      </c>
      <c r="L21" s="42" t="s">
        <v>104</v>
      </c>
      <c r="M21" s="43"/>
      <c r="N21" s="43"/>
      <c r="O21" s="43"/>
      <c r="P21" s="43">
        <f t="shared" si="1"/>
        <v>0</v>
      </c>
      <c r="Q21" s="43">
        <v>24</v>
      </c>
      <c r="R21" s="43">
        <v>1</v>
      </c>
      <c r="S21" s="43">
        <v>24</v>
      </c>
      <c r="T21" s="43"/>
      <c r="U21" s="43"/>
      <c r="V21" s="43">
        <f t="shared" si="2"/>
        <v>0</v>
      </c>
      <c r="W21" s="44">
        <f t="shared" si="0"/>
        <v>24</v>
      </c>
      <c r="X21" s="44">
        <f t="shared" si="3"/>
        <v>24</v>
      </c>
      <c r="Y21" s="44">
        <f t="shared" si="4"/>
        <v>24</v>
      </c>
      <c r="Z21" s="44">
        <f t="shared" si="5"/>
        <v>24</v>
      </c>
      <c r="AA21" s="44">
        <f t="shared" si="10"/>
        <v>24</v>
      </c>
      <c r="AB21" s="45"/>
      <c r="AC21" s="45"/>
      <c r="AD21" s="45"/>
      <c r="AE21" s="45"/>
      <c r="AF21" s="45"/>
      <c r="AG21" s="45"/>
      <c r="AH21" s="45"/>
      <c r="AI21" s="45"/>
      <c r="AJ21" s="45"/>
      <c r="AK21" s="45"/>
      <c r="AL21" s="45"/>
      <c r="AM21" s="45"/>
    </row>
    <row r="22" spans="1:39" ht="22.5" x14ac:dyDescent="0.25">
      <c r="A22" s="35" t="s">
        <v>102</v>
      </c>
      <c r="B22" s="35"/>
      <c r="C22" s="35"/>
      <c r="D22" s="35"/>
      <c r="E22" s="62" t="s">
        <v>103</v>
      </c>
      <c r="F22" s="140"/>
      <c r="G22" s="62"/>
      <c r="H22" s="62"/>
      <c r="I22" s="62"/>
      <c r="J22" s="62"/>
      <c r="K22" s="36">
        <v>7</v>
      </c>
      <c r="L22" s="36" t="s">
        <v>109</v>
      </c>
      <c r="M22" s="37">
        <f>SUM(M23:M24)</f>
        <v>0</v>
      </c>
      <c r="N22" s="37">
        <f>SUM(N23:N24)</f>
        <v>0</v>
      </c>
      <c r="O22" s="56"/>
      <c r="P22" s="37">
        <f t="shared" si="1"/>
        <v>0</v>
      </c>
      <c r="Q22" s="37">
        <f>SUM(Q23:Q24)</f>
        <v>64</v>
      </c>
      <c r="R22" s="56"/>
      <c r="S22" s="37">
        <f>Q22</f>
        <v>64</v>
      </c>
      <c r="T22" s="37">
        <f>SUM(T23:T24)</f>
        <v>0</v>
      </c>
      <c r="U22" s="56"/>
      <c r="V22" s="37">
        <f t="shared" si="2"/>
        <v>0</v>
      </c>
      <c r="W22" s="38">
        <f t="shared" si="0"/>
        <v>64</v>
      </c>
      <c r="X22" s="38">
        <f>(N22+Q22+T22)</f>
        <v>64</v>
      </c>
      <c r="Y22" s="38">
        <f t="shared" si="4"/>
        <v>64</v>
      </c>
      <c r="Z22" s="38">
        <f>SUM(Z23:Z24)</f>
        <v>64</v>
      </c>
      <c r="AA22" s="38">
        <f>SUM(AA23:AA24)</f>
        <v>64</v>
      </c>
      <c r="AB22" s="39"/>
      <c r="AC22" s="39"/>
      <c r="AD22" s="39"/>
      <c r="AE22" s="39"/>
      <c r="AF22" s="39"/>
      <c r="AG22" s="39"/>
      <c r="AH22" s="39"/>
      <c r="AI22" s="39"/>
      <c r="AJ22" s="39"/>
      <c r="AK22" s="39"/>
      <c r="AL22" s="39"/>
      <c r="AM22" s="39"/>
    </row>
    <row r="23" spans="1:39" ht="22.5" x14ac:dyDescent="0.25">
      <c r="A23" s="40" t="s">
        <v>105</v>
      </c>
      <c r="B23" s="40"/>
      <c r="C23" s="40" t="s">
        <v>146</v>
      </c>
      <c r="D23" s="41"/>
      <c r="E23" s="40" t="s">
        <v>103</v>
      </c>
      <c r="F23" s="141"/>
      <c r="G23" s="40"/>
      <c r="H23" s="40"/>
      <c r="I23" s="40"/>
      <c r="J23" s="40"/>
      <c r="K23" s="42" t="s">
        <v>111</v>
      </c>
      <c r="L23" s="42" t="s">
        <v>109</v>
      </c>
      <c r="M23" s="43"/>
      <c r="N23" s="43"/>
      <c r="O23" s="43"/>
      <c r="P23" s="43">
        <f t="shared" si="1"/>
        <v>0</v>
      </c>
      <c r="Q23" s="43">
        <v>48</v>
      </c>
      <c r="R23" s="43">
        <v>1</v>
      </c>
      <c r="S23" s="43">
        <v>48</v>
      </c>
      <c r="T23" s="43"/>
      <c r="U23" s="43"/>
      <c r="V23" s="43">
        <f t="shared" si="2"/>
        <v>0</v>
      </c>
      <c r="W23" s="44">
        <f t="shared" si="0"/>
        <v>48</v>
      </c>
      <c r="X23" s="44">
        <f t="shared" ref="X23:X24" si="11">(N23+Q23+T23)</f>
        <v>48</v>
      </c>
      <c r="Y23" s="44">
        <f t="shared" si="4"/>
        <v>48</v>
      </c>
      <c r="Z23" s="44">
        <f t="shared" ref="Z23:Z24" si="12">IF(J23="O","",O23*P23+R23*S23+U23*V23)</f>
        <v>48</v>
      </c>
      <c r="AA23" s="44">
        <f t="shared" ref="AA23:AA24" si="13">IF(OR(G23="O",H23="O",I23="O",E23="Options facultatives",J23="O"),"",O23*P23+R23*S23+U23*V23)</f>
        <v>48</v>
      </c>
      <c r="AB23" s="45"/>
      <c r="AC23" s="45"/>
      <c r="AD23" s="45"/>
      <c r="AE23" s="45"/>
      <c r="AF23" s="45"/>
      <c r="AG23" s="45"/>
      <c r="AH23" s="45"/>
      <c r="AI23" s="45"/>
      <c r="AJ23" s="45"/>
      <c r="AK23" s="45"/>
      <c r="AL23" s="45"/>
      <c r="AM23" s="45"/>
    </row>
    <row r="24" spans="1:39" ht="22.5" x14ac:dyDescent="0.25">
      <c r="A24" s="40" t="s">
        <v>105</v>
      </c>
      <c r="B24" s="40"/>
      <c r="C24" s="40" t="s">
        <v>147</v>
      </c>
      <c r="D24" s="41"/>
      <c r="E24" s="40" t="s">
        <v>103</v>
      </c>
      <c r="F24" s="141"/>
      <c r="G24" s="40"/>
      <c r="H24" s="40"/>
      <c r="I24" s="40"/>
      <c r="J24" s="40"/>
      <c r="K24" s="42"/>
      <c r="L24" s="42" t="s">
        <v>109</v>
      </c>
      <c r="M24" s="43"/>
      <c r="N24" s="43"/>
      <c r="O24" s="43"/>
      <c r="P24" s="43">
        <f t="shared" si="1"/>
        <v>0</v>
      </c>
      <c r="Q24" s="43">
        <v>16</v>
      </c>
      <c r="R24" s="43">
        <v>1</v>
      </c>
      <c r="S24" s="43">
        <v>16</v>
      </c>
      <c r="T24" s="43"/>
      <c r="U24" s="43"/>
      <c r="V24" s="43">
        <f t="shared" si="2"/>
        <v>0</v>
      </c>
      <c r="W24" s="44">
        <f t="shared" si="0"/>
        <v>16</v>
      </c>
      <c r="X24" s="44">
        <f t="shared" si="11"/>
        <v>16</v>
      </c>
      <c r="Y24" s="44">
        <f t="shared" si="4"/>
        <v>16</v>
      </c>
      <c r="Z24" s="44">
        <f t="shared" si="12"/>
        <v>16</v>
      </c>
      <c r="AA24" s="44">
        <f t="shared" si="13"/>
        <v>16</v>
      </c>
      <c r="AB24" s="45"/>
      <c r="AC24" s="45"/>
      <c r="AD24" s="45"/>
      <c r="AE24" s="45"/>
      <c r="AF24" s="45"/>
      <c r="AG24" s="45"/>
      <c r="AH24" s="45"/>
      <c r="AI24" s="45"/>
      <c r="AJ24" s="45"/>
      <c r="AK24" s="45"/>
      <c r="AL24" s="45"/>
      <c r="AM24" s="45"/>
    </row>
    <row r="25" spans="1:39" ht="22.5" x14ac:dyDescent="0.25">
      <c r="A25" s="35" t="s">
        <v>102</v>
      </c>
      <c r="B25" s="35"/>
      <c r="C25" s="35"/>
      <c r="D25" s="35"/>
      <c r="E25" s="62" t="s">
        <v>103</v>
      </c>
      <c r="F25" s="140"/>
      <c r="G25" s="62"/>
      <c r="H25" s="62"/>
      <c r="I25" s="62"/>
      <c r="J25" s="62"/>
      <c r="K25" s="36">
        <v>8</v>
      </c>
      <c r="L25" s="36" t="s">
        <v>109</v>
      </c>
      <c r="M25" s="37">
        <f>SUM(M26:M27)</f>
        <v>0</v>
      </c>
      <c r="N25" s="37">
        <f>SUM(N26:N27)</f>
        <v>0</v>
      </c>
      <c r="O25" s="56"/>
      <c r="P25" s="37">
        <f t="shared" si="1"/>
        <v>0</v>
      </c>
      <c r="Q25" s="37">
        <f>SUM(Q26:Q27)</f>
        <v>56</v>
      </c>
      <c r="R25" s="56"/>
      <c r="S25" s="37">
        <f>Q25</f>
        <v>56</v>
      </c>
      <c r="T25" s="37">
        <f>SUM(T26:T27)</f>
        <v>0</v>
      </c>
      <c r="U25" s="56"/>
      <c r="V25" s="37">
        <f t="shared" si="2"/>
        <v>0</v>
      </c>
      <c r="W25" s="38">
        <f t="shared" si="0"/>
        <v>56</v>
      </c>
      <c r="X25" s="38">
        <f>(N25+Q25+T25)</f>
        <v>56</v>
      </c>
      <c r="Y25" s="38">
        <f t="shared" si="4"/>
        <v>56</v>
      </c>
      <c r="Z25" s="38">
        <f>SUM(Z26:Z27)</f>
        <v>56</v>
      </c>
      <c r="AA25" s="38">
        <f>SUM(AA26:AA27)</f>
        <v>56</v>
      </c>
      <c r="AB25" s="39"/>
      <c r="AC25" s="39"/>
      <c r="AD25" s="39"/>
      <c r="AE25" s="39"/>
      <c r="AF25" s="39"/>
      <c r="AG25" s="39"/>
      <c r="AH25" s="39"/>
      <c r="AI25" s="39"/>
      <c r="AJ25" s="39"/>
      <c r="AK25" s="39"/>
      <c r="AL25" s="39"/>
      <c r="AM25" s="39"/>
    </row>
    <row r="26" spans="1:39" ht="22.5" x14ac:dyDescent="0.25">
      <c r="A26" s="40" t="s">
        <v>105</v>
      </c>
      <c r="B26" s="40"/>
      <c r="C26" s="40" t="s">
        <v>148</v>
      </c>
      <c r="D26" s="41"/>
      <c r="E26" s="40" t="s">
        <v>103</v>
      </c>
      <c r="F26" s="141"/>
      <c r="G26" s="40"/>
      <c r="H26" s="40"/>
      <c r="I26" s="40"/>
      <c r="J26" s="40"/>
      <c r="K26" s="42" t="s">
        <v>111</v>
      </c>
      <c r="L26" s="42" t="s">
        <v>109</v>
      </c>
      <c r="M26" s="43"/>
      <c r="N26" s="43"/>
      <c r="O26" s="43"/>
      <c r="P26" s="43">
        <f t="shared" si="1"/>
        <v>0</v>
      </c>
      <c r="Q26" s="43">
        <v>42</v>
      </c>
      <c r="R26" s="43">
        <v>1</v>
      </c>
      <c r="S26" s="43">
        <v>42</v>
      </c>
      <c r="T26" s="43"/>
      <c r="U26" s="43"/>
      <c r="V26" s="43">
        <f t="shared" si="2"/>
        <v>0</v>
      </c>
      <c r="W26" s="44">
        <f t="shared" si="0"/>
        <v>42</v>
      </c>
      <c r="X26" s="44">
        <f t="shared" ref="X26:X27" si="14">(N26+Q26+T26)</f>
        <v>42</v>
      </c>
      <c r="Y26" s="44">
        <f t="shared" si="4"/>
        <v>42</v>
      </c>
      <c r="Z26" s="44">
        <f t="shared" ref="Z26:Z27" si="15">IF(J26="O","",O26*P26+R26*S26+U26*V26)</f>
        <v>42</v>
      </c>
      <c r="AA26" s="44">
        <f t="shared" ref="AA26:AA27" si="16">IF(OR(G26="O",H26="O",I26="O",E26="Options facultatives",J26="O"),"",O26*P26+R26*S26+U26*V26)</f>
        <v>42</v>
      </c>
      <c r="AB26" s="45"/>
      <c r="AC26" s="45"/>
      <c r="AD26" s="45"/>
      <c r="AE26" s="45"/>
      <c r="AF26" s="45"/>
      <c r="AG26" s="45"/>
      <c r="AH26" s="45"/>
      <c r="AI26" s="45"/>
      <c r="AJ26" s="45"/>
      <c r="AK26" s="45"/>
      <c r="AL26" s="45"/>
      <c r="AM26" s="45"/>
    </row>
    <row r="27" spans="1:39" ht="22.5" x14ac:dyDescent="0.25">
      <c r="A27" s="40" t="s">
        <v>105</v>
      </c>
      <c r="B27" s="40"/>
      <c r="C27" s="40" t="s">
        <v>149</v>
      </c>
      <c r="D27" s="41"/>
      <c r="E27" s="40" t="s">
        <v>103</v>
      </c>
      <c r="F27" s="141"/>
      <c r="G27" s="40"/>
      <c r="H27" s="40"/>
      <c r="I27" s="40"/>
      <c r="J27" s="40"/>
      <c r="K27" s="42"/>
      <c r="L27" s="42" t="s">
        <v>109</v>
      </c>
      <c r="M27" s="43"/>
      <c r="N27" s="43"/>
      <c r="O27" s="43"/>
      <c r="P27" s="43">
        <f t="shared" si="1"/>
        <v>0</v>
      </c>
      <c r="Q27" s="43">
        <v>14</v>
      </c>
      <c r="R27" s="43">
        <v>1</v>
      </c>
      <c r="S27" s="43">
        <v>14</v>
      </c>
      <c r="T27" s="43"/>
      <c r="U27" s="43"/>
      <c r="V27" s="43">
        <f t="shared" si="2"/>
        <v>0</v>
      </c>
      <c r="W27" s="44">
        <f t="shared" si="0"/>
        <v>14</v>
      </c>
      <c r="X27" s="44">
        <f t="shared" si="14"/>
        <v>14</v>
      </c>
      <c r="Y27" s="44">
        <f t="shared" si="4"/>
        <v>14</v>
      </c>
      <c r="Z27" s="44">
        <f t="shared" si="15"/>
        <v>14</v>
      </c>
      <c r="AA27" s="44">
        <f t="shared" si="16"/>
        <v>14</v>
      </c>
      <c r="AB27" s="45"/>
      <c r="AC27" s="45"/>
      <c r="AD27" s="45"/>
      <c r="AE27" s="45"/>
      <c r="AF27" s="45"/>
      <c r="AG27" s="45"/>
      <c r="AH27" s="45"/>
      <c r="AI27" s="45"/>
      <c r="AJ27" s="45"/>
      <c r="AK27" s="45"/>
      <c r="AL27" s="45"/>
      <c r="AM27" s="45"/>
    </row>
    <row r="28" spans="1:39" x14ac:dyDescent="0.25">
      <c r="A28" s="35" t="s">
        <v>102</v>
      </c>
      <c r="B28" s="35"/>
      <c r="C28" s="35"/>
      <c r="D28" s="35"/>
      <c r="E28" s="62" t="s">
        <v>103</v>
      </c>
      <c r="F28" s="140"/>
      <c r="G28" s="62"/>
      <c r="H28" s="62"/>
      <c r="I28" s="62"/>
      <c r="J28" s="62"/>
      <c r="K28" s="36">
        <v>4</v>
      </c>
      <c r="L28" s="36" t="s">
        <v>104</v>
      </c>
      <c r="M28" s="37">
        <f>SUM(M29:M30)</f>
        <v>0</v>
      </c>
      <c r="N28" s="37">
        <f>SUM(N29:N30)</f>
        <v>0</v>
      </c>
      <c r="O28" s="56"/>
      <c r="P28" s="37">
        <f t="shared" si="1"/>
        <v>0</v>
      </c>
      <c r="Q28" s="37">
        <f>SUM(Q29:Q30)</f>
        <v>46</v>
      </c>
      <c r="R28" s="56"/>
      <c r="S28" s="37">
        <f t="shared" ref="S28" si="17">Q28</f>
        <v>46</v>
      </c>
      <c r="T28" s="37">
        <f>SUM(T29:T30)</f>
        <v>0</v>
      </c>
      <c r="U28" s="56"/>
      <c r="V28" s="37">
        <f t="shared" si="2"/>
        <v>0</v>
      </c>
      <c r="W28" s="38">
        <f t="shared" si="0"/>
        <v>46</v>
      </c>
      <c r="X28" s="38">
        <f t="shared" si="3"/>
        <v>46</v>
      </c>
      <c r="Y28" s="38">
        <f t="shared" si="4"/>
        <v>46</v>
      </c>
      <c r="Z28" s="38">
        <f>SUM(Z29:Z30)</f>
        <v>46</v>
      </c>
      <c r="AA28" s="38">
        <f>SUM(AA29:AA30)</f>
        <v>46</v>
      </c>
      <c r="AB28" s="39"/>
      <c r="AC28" s="39"/>
      <c r="AD28" s="39"/>
      <c r="AE28" s="39"/>
      <c r="AF28" s="39"/>
      <c r="AG28" s="39"/>
      <c r="AH28" s="39"/>
      <c r="AI28" s="39"/>
      <c r="AJ28" s="39"/>
      <c r="AK28" s="39"/>
      <c r="AL28" s="39"/>
      <c r="AM28" s="39"/>
    </row>
    <row r="29" spans="1:39" ht="22.5" x14ac:dyDescent="0.25">
      <c r="A29" s="40" t="s">
        <v>105</v>
      </c>
      <c r="B29" s="40"/>
      <c r="C29" s="40" t="s">
        <v>150</v>
      </c>
      <c r="D29" s="41"/>
      <c r="E29" s="40" t="s">
        <v>103</v>
      </c>
      <c r="F29" s="141"/>
      <c r="G29" s="40"/>
      <c r="H29" s="40"/>
      <c r="I29" s="40"/>
      <c r="J29" s="40"/>
      <c r="K29" s="42" t="s">
        <v>111</v>
      </c>
      <c r="L29" s="42" t="s">
        <v>104</v>
      </c>
      <c r="M29" s="43"/>
      <c r="N29" s="43"/>
      <c r="O29" s="43"/>
      <c r="P29" s="43">
        <f t="shared" si="1"/>
        <v>0</v>
      </c>
      <c r="Q29" s="43">
        <v>24</v>
      </c>
      <c r="R29" s="43">
        <v>1</v>
      </c>
      <c r="S29" s="43">
        <v>24</v>
      </c>
      <c r="T29" s="43"/>
      <c r="U29" s="43"/>
      <c r="V29" s="43">
        <f t="shared" si="2"/>
        <v>0</v>
      </c>
      <c r="W29" s="44">
        <f t="shared" si="0"/>
        <v>24</v>
      </c>
      <c r="X29" s="44">
        <f t="shared" si="3"/>
        <v>24</v>
      </c>
      <c r="Y29" s="44">
        <f t="shared" si="4"/>
        <v>24</v>
      </c>
      <c r="Z29" s="44">
        <f t="shared" si="5"/>
        <v>24</v>
      </c>
      <c r="AA29" s="44">
        <f t="shared" ref="AA29:AA30" si="18">IF(OR(G29="O",H29="O",I29="O",E29="Options facultatives",J29="O"),"",O29*P29+R29*S29+U29*V29)</f>
        <v>24</v>
      </c>
      <c r="AB29" s="45"/>
      <c r="AC29" s="45"/>
      <c r="AD29" s="45"/>
      <c r="AE29" s="45"/>
      <c r="AF29" s="45"/>
      <c r="AG29" s="45"/>
      <c r="AH29" s="45"/>
      <c r="AI29" s="45"/>
      <c r="AJ29" s="45"/>
      <c r="AK29" s="45"/>
      <c r="AL29" s="45"/>
      <c r="AM29" s="45"/>
    </row>
    <row r="30" spans="1:39" x14ac:dyDescent="0.25">
      <c r="A30" s="40" t="s">
        <v>105</v>
      </c>
      <c r="B30" s="40"/>
      <c r="C30" s="40" t="s">
        <v>151</v>
      </c>
      <c r="D30" s="41"/>
      <c r="E30" s="40" t="s">
        <v>103</v>
      </c>
      <c r="F30" s="141"/>
      <c r="G30" s="40"/>
      <c r="H30" s="40"/>
      <c r="I30" s="40"/>
      <c r="J30" s="40"/>
      <c r="K30" s="42"/>
      <c r="L30" s="42" t="s">
        <v>104</v>
      </c>
      <c r="M30" s="43"/>
      <c r="N30" s="43"/>
      <c r="O30" s="43"/>
      <c r="P30" s="43">
        <f t="shared" si="1"/>
        <v>0</v>
      </c>
      <c r="Q30" s="43">
        <v>22</v>
      </c>
      <c r="R30" s="43">
        <v>1</v>
      </c>
      <c r="S30" s="43">
        <v>22</v>
      </c>
      <c r="T30" s="43"/>
      <c r="U30" s="43"/>
      <c r="V30" s="43">
        <f t="shared" si="2"/>
        <v>0</v>
      </c>
      <c r="W30" s="44">
        <f t="shared" si="0"/>
        <v>22</v>
      </c>
      <c r="X30" s="44">
        <f t="shared" si="3"/>
        <v>22</v>
      </c>
      <c r="Y30" s="44">
        <f t="shared" si="4"/>
        <v>22</v>
      </c>
      <c r="Z30" s="44">
        <f t="shared" si="5"/>
        <v>22</v>
      </c>
      <c r="AA30" s="44">
        <f t="shared" si="18"/>
        <v>22</v>
      </c>
      <c r="AB30" s="45"/>
      <c r="AC30" s="45"/>
      <c r="AD30" s="45"/>
      <c r="AE30" s="45"/>
      <c r="AF30" s="45"/>
      <c r="AG30" s="45"/>
      <c r="AH30" s="45"/>
      <c r="AI30" s="45"/>
      <c r="AJ30" s="45"/>
      <c r="AK30" s="45"/>
      <c r="AL30" s="45"/>
      <c r="AM30" s="45"/>
    </row>
    <row r="31" spans="1:39" ht="45" customHeight="1" x14ac:dyDescent="0.25">
      <c r="A31" s="46"/>
      <c r="B31" s="46"/>
      <c r="C31" s="46"/>
      <c r="D31" s="47"/>
      <c r="E31" s="47"/>
      <c r="F31" s="47"/>
      <c r="G31" s="47"/>
      <c r="H31" s="48"/>
      <c r="I31" s="49" t="s">
        <v>120</v>
      </c>
      <c r="J31" s="49"/>
      <c r="K31" s="36">
        <f>SUMIFS(K12:K30,$A$12:$A$30,"Intitulé de l'UE")</f>
        <v>30</v>
      </c>
      <c r="L31" s="62" t="s">
        <v>121</v>
      </c>
      <c r="M31" s="37">
        <f>SUMIFS(M12:M30,$A$12:$A$30,"Intitulé de l'UE")</f>
        <v>0</v>
      </c>
      <c r="N31" s="37">
        <f>SUMIFS(N12:N30,$A$12:$A$30,"Intitulé de l'UE")</f>
        <v>0</v>
      </c>
      <c r="O31" s="37">
        <f>SUMIFS($O12:$O30,$A$12:$A$30,"ECUE")</f>
        <v>0</v>
      </c>
      <c r="P31" s="37">
        <f>SUMIFS(P12:P30,$A$12:$A$30,"Intitulé de l'UE")</f>
        <v>0</v>
      </c>
      <c r="Q31" s="37">
        <f>SUMIFS(Q12:Q30,$A$12:$A$30,"Intitulé de l'UE")</f>
        <v>319</v>
      </c>
      <c r="R31" s="37">
        <f>SUMIFS(R12:R30,$A$12:$A$30,"ECUE")</f>
        <v>13</v>
      </c>
      <c r="S31" s="37">
        <f>S12+S15+S19+S22+S25+S28</f>
        <v>319</v>
      </c>
      <c r="T31" s="37">
        <f>SUMIFS(T12:T30,$A$12:$A$30,"Intitulé de l'UE")</f>
        <v>0</v>
      </c>
      <c r="U31" s="37">
        <f>SUMIFS(U12:U30,$A$12:$A$30,"ECUE")</f>
        <v>0</v>
      </c>
      <c r="V31" s="37">
        <f t="shared" ref="V31:AA31" si="19">SUMIFS(V12:V30,$A$12:$A$30,"Intitulé de l'UE")</f>
        <v>0</v>
      </c>
      <c r="W31" s="38">
        <f>W12+W15+W19+W22+W25+W28</f>
        <v>319</v>
      </c>
      <c r="X31" s="38">
        <f>X12+X15+X19+X22+X25+X28</f>
        <v>319</v>
      </c>
      <c r="Y31" s="38">
        <f t="shared" si="19"/>
        <v>319</v>
      </c>
      <c r="Z31" s="38">
        <f t="shared" si="19"/>
        <v>319</v>
      </c>
      <c r="AA31" s="38">
        <f t="shared" si="19"/>
        <v>319</v>
      </c>
      <c r="AB31" s="78" t="s">
        <v>122</v>
      </c>
      <c r="AC31" s="79"/>
      <c r="AD31" s="79"/>
      <c r="AE31" s="79"/>
      <c r="AF31" s="79"/>
      <c r="AG31" s="79"/>
      <c r="AH31" s="79"/>
      <c r="AI31" s="79"/>
      <c r="AJ31" s="79"/>
      <c r="AK31" s="79"/>
      <c r="AL31" s="79"/>
      <c r="AM31" s="79"/>
    </row>
    <row r="32" spans="1:39" x14ac:dyDescent="0.25">
      <c r="A32" s="13"/>
      <c r="B32" s="13"/>
      <c r="C32" s="13"/>
      <c r="D32" s="13"/>
      <c r="E32" s="13"/>
      <c r="F32" s="13"/>
      <c r="G32" s="13"/>
      <c r="H32" s="13"/>
      <c r="I32" s="13"/>
      <c r="J32" s="13"/>
      <c r="K32" s="13"/>
      <c r="L32" s="13"/>
      <c r="M32" s="13"/>
      <c r="N32" s="13"/>
      <c r="O32" s="13"/>
      <c r="P32" s="13"/>
      <c r="Q32" s="13"/>
      <c r="R32" s="13"/>
      <c r="S32" s="50"/>
      <c r="T32" s="50"/>
      <c r="U32" s="50"/>
      <c r="V32" s="50"/>
      <c r="W32" s="13"/>
      <c r="X32" s="13"/>
      <c r="Y32" s="13"/>
      <c r="Z32" s="13"/>
      <c r="AA32" s="13"/>
      <c r="AB32" s="14"/>
      <c r="AC32" s="14"/>
      <c r="AD32" s="14"/>
      <c r="AE32" s="14"/>
      <c r="AF32" s="14"/>
      <c r="AG32" s="14"/>
      <c r="AH32" s="14"/>
      <c r="AI32" s="14"/>
      <c r="AJ32" s="14"/>
      <c r="AK32" s="14"/>
      <c r="AL32" s="14"/>
      <c r="AM32" s="14"/>
    </row>
  </sheetData>
  <mergeCells count="63">
    <mergeCell ref="A2:B2"/>
    <mergeCell ref="A3:B3"/>
    <mergeCell ref="A4:B4"/>
    <mergeCell ref="C4:D4"/>
    <mergeCell ref="E4:H4"/>
    <mergeCell ref="AB8:AM8"/>
    <mergeCell ref="A7:C7"/>
    <mergeCell ref="L4:Q4"/>
    <mergeCell ref="R4:T4"/>
    <mergeCell ref="A5:B5"/>
    <mergeCell ref="C5:D5"/>
    <mergeCell ref="E5:H5"/>
    <mergeCell ref="I5:Q5"/>
    <mergeCell ref="R5:T5"/>
    <mergeCell ref="I4:K4"/>
    <mergeCell ref="G10:I10"/>
    <mergeCell ref="AB10:AE10"/>
    <mergeCell ref="Z9:Z11"/>
    <mergeCell ref="C6:D6"/>
    <mergeCell ref="E6:H6"/>
    <mergeCell ref="I6:Q6"/>
    <mergeCell ref="R6:T6"/>
    <mergeCell ref="U6:W6"/>
    <mergeCell ref="AB7:AM7"/>
    <mergeCell ref="A8:C8"/>
    <mergeCell ref="M8:O8"/>
    <mergeCell ref="P8:Q8"/>
    <mergeCell ref="R8:S8"/>
    <mergeCell ref="T8:U8"/>
    <mergeCell ref="V8:W8"/>
    <mergeCell ref="X8:AA8"/>
    <mergeCell ref="AA9:AA11"/>
    <mergeCell ref="AB9:AH9"/>
    <mergeCell ref="AI9:AJ9"/>
    <mergeCell ref="AK9:AM10"/>
    <mergeCell ref="A10:A11"/>
    <mergeCell ref="B10:B11"/>
    <mergeCell ref="C10:C11"/>
    <mergeCell ref="D10:D11"/>
    <mergeCell ref="E10:E11"/>
    <mergeCell ref="A9:C9"/>
    <mergeCell ref="D9:L9"/>
    <mergeCell ref="N9:V9"/>
    <mergeCell ref="W9:W11"/>
    <mergeCell ref="X9:X11"/>
    <mergeCell ref="Y9:Y11"/>
    <mergeCell ref="F10:F11"/>
    <mergeCell ref="J10:J11"/>
    <mergeCell ref="K10:K11"/>
    <mergeCell ref="F25:F27"/>
    <mergeCell ref="F28:F30"/>
    <mergeCell ref="AB31:AM31"/>
    <mergeCell ref="AF10:AH10"/>
    <mergeCell ref="AI10:AJ10"/>
    <mergeCell ref="F12:F14"/>
    <mergeCell ref="F15:F18"/>
    <mergeCell ref="F19:F21"/>
    <mergeCell ref="F22:F24"/>
    <mergeCell ref="L10:L11"/>
    <mergeCell ref="M10:M11"/>
    <mergeCell ref="N10:P10"/>
    <mergeCell ref="Q10:S10"/>
    <mergeCell ref="T10:V10"/>
  </mergeCells>
  <dataValidations count="2">
    <dataValidation type="list" allowBlank="1" showInputMessage="1" showErrorMessage="1" sqref="C5:D5">
      <formula1>LMention</formula1>
    </dataValidation>
    <dataValidation type="list" allowBlank="1" showInputMessage="1" showErrorMessage="1" sqref="P8 T8">
      <formula1>LChoix</formula1>
    </dataValidation>
  </dataValidations>
  <pageMargins left="0.75" right="0.75" top="1" bottom="1" header="0.5" footer="0.5"/>
  <pageSetup paperSize="8" scale="69" orientation="landscape" horizontalDpi="1200" verticalDpi="1200" r:id="rId1"/>
  <colBreaks count="1" manualBreakCount="1">
    <brk id="22" max="1048575" man="1"/>
  </colBreaks>
  <ignoredErrors>
    <ignoredError sqref="O31 U31 Z28:AA28 Z25:AA25 Z22:AA22 Z19:AA19 Z15:AA15" formula="1"/>
    <ignoredError sqref="Q15" formulaRange="1"/>
  </ignoredErrors>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x14:formula1>
            <xm:f>'Liste des mentions LP'!$G$11:$G$13</xm:f>
          </x14:formula1>
          <xm:sqref>E12:E30</xm:sqref>
        </x14:dataValidation>
        <x14:dataValidation type="list" allowBlank="1" showInputMessage="1" showErrorMessage="1">
          <x14:formula1>
            <xm:f>'Liste des mentions LP'!$E$11:$E$13</xm:f>
          </x14:formula1>
          <xm:sqref>I4:K4</xm:sqref>
        </x14:dataValidation>
        <x14:dataValidation type="list" allowBlank="1" showInputMessage="1" showErrorMessage="1">
          <x14:formula1>
            <xm:f>'Liste des mentions LP'!$F$11:$F$14</xm:f>
          </x14:formula1>
          <xm:sqref>C4:D4</xm:sqref>
        </x14:dataValidation>
        <x14:dataValidation type="list" allowBlank="1" showInputMessage="1" showErrorMessage="1">
          <x14:formula1>
            <xm:f>'Liste des mentions LP'!$H$11:$H$12</xm:f>
          </x14:formula1>
          <xm:sqref>G12:J30</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M31"/>
  <sheetViews>
    <sheetView tabSelected="1" topLeftCell="A4" zoomScaleNormal="100" zoomScaleSheetLayoutView="75" workbookViewId="0">
      <selection activeCell="D1" sqref="D1"/>
    </sheetView>
  </sheetViews>
  <sheetFormatPr baseColWidth="10" defaultColWidth="11" defaultRowHeight="15.75" x14ac:dyDescent="0.25"/>
  <cols>
    <col min="2" max="2" width="7.375" customWidth="1"/>
    <col min="3" max="3" width="37.5" customWidth="1"/>
    <col min="4" max="10" width="0" hidden="1" customWidth="1"/>
    <col min="11" max="11" width="8" customWidth="1"/>
    <col min="28" max="30" width="7.875" customWidth="1"/>
    <col min="31" max="31" width="8.875" customWidth="1"/>
    <col min="32" max="39" width="7.875" customWidth="1"/>
  </cols>
  <sheetData>
    <row r="1" spans="1:39" ht="16.5" thickBot="1" x14ac:dyDescent="0.3">
      <c r="A1" s="13"/>
      <c r="B1" s="13"/>
      <c r="C1" s="13"/>
      <c r="D1" s="13"/>
      <c r="E1" s="14"/>
      <c r="F1" s="14"/>
      <c r="G1" s="14"/>
      <c r="H1" s="14"/>
      <c r="I1" s="14"/>
      <c r="J1" s="14"/>
      <c r="K1" s="14"/>
      <c r="L1" s="14"/>
      <c r="M1" s="14"/>
      <c r="N1" s="14"/>
      <c r="O1" s="14"/>
      <c r="P1" s="14"/>
      <c r="Q1" s="14"/>
      <c r="R1" s="14"/>
      <c r="S1" s="14"/>
      <c r="T1" s="14"/>
      <c r="U1" s="14"/>
      <c r="V1" s="14"/>
      <c r="W1" s="13"/>
      <c r="X1" s="13"/>
      <c r="Y1" s="13"/>
      <c r="Z1" s="13"/>
      <c r="AA1" s="13"/>
      <c r="AB1" s="14"/>
      <c r="AC1" s="14"/>
      <c r="AD1" s="14"/>
      <c r="AE1" s="14"/>
      <c r="AF1" s="14"/>
      <c r="AG1" s="14"/>
      <c r="AH1" s="14"/>
      <c r="AI1" s="14"/>
      <c r="AJ1" s="14"/>
      <c r="AK1" s="14"/>
      <c r="AL1" s="14"/>
      <c r="AM1" s="14"/>
    </row>
    <row r="2" spans="1:39" ht="16.5" thickBot="1" x14ac:dyDescent="0.3">
      <c r="A2" s="82" t="s">
        <v>36</v>
      </c>
      <c r="B2" s="83"/>
      <c r="C2" s="15" t="s">
        <v>37</v>
      </c>
      <c r="D2" s="13"/>
      <c r="E2" s="14"/>
      <c r="F2" s="14"/>
      <c r="G2" s="14"/>
      <c r="H2" s="14"/>
      <c r="I2" s="14"/>
      <c r="J2" s="14"/>
      <c r="K2" s="14"/>
      <c r="L2" s="14"/>
      <c r="M2" s="14"/>
      <c r="N2" s="14"/>
      <c r="O2" s="14"/>
      <c r="P2" s="14"/>
      <c r="Q2" s="14"/>
      <c r="R2" s="14"/>
      <c r="S2" s="14"/>
      <c r="T2" s="14"/>
      <c r="U2" s="14"/>
      <c r="W2" s="13"/>
      <c r="X2" s="13"/>
      <c r="Y2" s="13"/>
      <c r="Z2" s="13"/>
      <c r="AA2" s="13"/>
      <c r="AB2" s="14"/>
      <c r="AC2" s="14"/>
      <c r="AD2" s="14"/>
      <c r="AE2" s="14"/>
      <c r="AF2" s="14"/>
      <c r="AG2" s="14"/>
      <c r="AH2" s="14"/>
      <c r="AI2" s="14"/>
      <c r="AJ2" s="14"/>
      <c r="AK2" s="14"/>
      <c r="AL2" s="14"/>
      <c r="AM2" s="14"/>
    </row>
    <row r="3" spans="1:39" ht="18.75" thickBot="1" x14ac:dyDescent="0.3">
      <c r="A3" s="82" t="s">
        <v>38</v>
      </c>
      <c r="B3" s="83"/>
      <c r="C3" s="16" t="s">
        <v>39</v>
      </c>
      <c r="D3" s="13"/>
      <c r="E3" s="14"/>
      <c r="F3" s="14"/>
      <c r="G3" s="14"/>
      <c r="H3" s="14"/>
      <c r="I3" s="14"/>
      <c r="J3" s="14"/>
      <c r="K3" s="14"/>
      <c r="L3" s="14"/>
      <c r="M3" s="14"/>
      <c r="N3" s="14"/>
      <c r="O3" s="14"/>
      <c r="P3" s="14"/>
      <c r="Q3" s="14"/>
      <c r="R3" s="14"/>
      <c r="S3" s="14"/>
      <c r="T3" s="14"/>
      <c r="U3" s="14"/>
      <c r="W3" s="13"/>
      <c r="X3" s="13"/>
      <c r="Y3" s="13"/>
      <c r="Z3" s="13"/>
      <c r="AA3" s="13"/>
      <c r="AB3" s="14"/>
      <c r="AC3" s="14"/>
      <c r="AD3" s="14"/>
      <c r="AE3" s="14"/>
      <c r="AF3" s="14"/>
      <c r="AG3" s="14"/>
      <c r="AH3" s="14"/>
      <c r="AI3" s="14"/>
      <c r="AJ3" s="14"/>
      <c r="AK3" s="14"/>
      <c r="AL3" s="14"/>
      <c r="AM3" s="14"/>
    </row>
    <row r="4" spans="1:39" ht="29.1" customHeight="1" thickBot="1" x14ac:dyDescent="0.3">
      <c r="A4" s="84" t="s">
        <v>40</v>
      </c>
      <c r="B4" s="85"/>
      <c r="C4" s="103" t="s">
        <v>41</v>
      </c>
      <c r="D4" s="104"/>
      <c r="E4" s="84" t="s">
        <v>42</v>
      </c>
      <c r="F4" s="105"/>
      <c r="G4" s="105"/>
      <c r="H4" s="85"/>
      <c r="I4" s="142" t="s">
        <v>43</v>
      </c>
      <c r="J4" s="143"/>
      <c r="K4" s="143"/>
      <c r="L4" s="144"/>
      <c r="M4" s="145"/>
      <c r="N4" s="145"/>
      <c r="O4" s="145"/>
      <c r="P4" s="145"/>
      <c r="Q4" s="146"/>
      <c r="R4" s="106"/>
      <c r="S4" s="106"/>
      <c r="T4" s="106"/>
      <c r="U4" s="18" t="s">
        <v>44</v>
      </c>
      <c r="V4" s="18" t="s">
        <v>45</v>
      </c>
      <c r="W4" s="18" t="s">
        <v>46</v>
      </c>
      <c r="X4" s="13"/>
      <c r="Y4" s="13"/>
      <c r="Z4" s="13"/>
      <c r="AA4" s="13"/>
      <c r="AB4" s="14"/>
      <c r="AC4" s="14"/>
      <c r="AD4" s="14"/>
      <c r="AE4" s="14"/>
      <c r="AF4" s="14"/>
      <c r="AG4" s="14"/>
      <c r="AH4" s="14"/>
      <c r="AI4" s="14"/>
      <c r="AJ4" s="14"/>
      <c r="AK4" s="14"/>
      <c r="AL4" s="14"/>
      <c r="AM4" s="14"/>
    </row>
    <row r="5" spans="1:39" ht="26.25" customHeight="1" thickBot="1" x14ac:dyDescent="0.3">
      <c r="A5" s="86" t="s">
        <v>47</v>
      </c>
      <c r="B5" s="87"/>
      <c r="C5" s="107" t="s">
        <v>48</v>
      </c>
      <c r="D5" s="107"/>
      <c r="E5" s="84" t="s">
        <v>49</v>
      </c>
      <c r="F5" s="105"/>
      <c r="G5" s="105"/>
      <c r="H5" s="85"/>
      <c r="I5" s="108"/>
      <c r="J5" s="109"/>
      <c r="K5" s="109"/>
      <c r="L5" s="109"/>
      <c r="M5" s="109"/>
      <c r="N5" s="109"/>
      <c r="O5" s="109"/>
      <c r="P5" s="109"/>
      <c r="Q5" s="109"/>
      <c r="R5" s="110" t="s">
        <v>50</v>
      </c>
      <c r="S5" s="111"/>
      <c r="T5" s="112"/>
      <c r="U5" s="19"/>
      <c r="V5" s="19">
        <v>25</v>
      </c>
      <c r="W5" s="19"/>
      <c r="X5" s="13"/>
      <c r="Y5" s="13"/>
      <c r="Z5" s="13"/>
      <c r="AA5" s="13"/>
      <c r="AB5" s="14"/>
      <c r="AC5" s="14"/>
      <c r="AD5" s="14"/>
      <c r="AE5" s="14"/>
      <c r="AF5" s="14"/>
      <c r="AG5" s="14"/>
      <c r="AH5" s="14"/>
      <c r="AI5" s="14"/>
      <c r="AJ5" s="14"/>
      <c r="AK5" s="14"/>
      <c r="AL5" s="14"/>
      <c r="AM5" s="14"/>
    </row>
    <row r="6" spans="1:39" ht="48.95" customHeight="1" thickBot="1" x14ac:dyDescent="0.3">
      <c r="A6" s="58" t="s">
        <v>51</v>
      </c>
      <c r="B6" s="17"/>
      <c r="C6" s="107" t="s">
        <v>52</v>
      </c>
      <c r="D6" s="113"/>
      <c r="E6" s="114" t="s">
        <v>53</v>
      </c>
      <c r="F6" s="114"/>
      <c r="G6" s="115"/>
      <c r="H6" s="115"/>
      <c r="I6" s="108"/>
      <c r="J6" s="109"/>
      <c r="K6" s="109"/>
      <c r="L6" s="109"/>
      <c r="M6" s="109"/>
      <c r="N6" s="109"/>
      <c r="O6" s="109"/>
      <c r="P6" s="109"/>
      <c r="Q6" s="116"/>
      <c r="R6" s="84" t="s">
        <v>54</v>
      </c>
      <c r="S6" s="105"/>
      <c r="T6" s="85"/>
      <c r="U6" s="108">
        <v>281</v>
      </c>
      <c r="V6" s="109"/>
      <c r="W6" s="116"/>
      <c r="X6" s="13"/>
      <c r="Y6" s="13"/>
      <c r="Z6" s="13"/>
      <c r="AA6" s="13"/>
      <c r="AB6" s="14"/>
      <c r="AC6" s="14"/>
      <c r="AD6" s="14"/>
      <c r="AE6" s="14"/>
      <c r="AF6" s="14"/>
      <c r="AG6" s="14"/>
      <c r="AH6" s="14"/>
      <c r="AI6" s="14"/>
      <c r="AJ6" s="14"/>
      <c r="AK6" s="14"/>
      <c r="AL6" s="14"/>
      <c r="AM6" s="14"/>
    </row>
    <row r="7" spans="1:39" ht="16.5" customHeight="1" thickBot="1" x14ac:dyDescent="0.3">
      <c r="A7" s="117"/>
      <c r="B7" s="118"/>
      <c r="C7" s="119"/>
      <c r="D7" s="20" t="s">
        <v>55</v>
      </c>
      <c r="E7" s="21"/>
      <c r="F7" s="21"/>
      <c r="G7" s="22"/>
      <c r="H7" s="23"/>
      <c r="I7" s="24"/>
      <c r="J7" s="25"/>
      <c r="K7" s="25"/>
      <c r="L7" s="25"/>
      <c r="M7" s="25"/>
      <c r="N7" s="25"/>
      <c r="O7" s="25"/>
      <c r="P7" s="25"/>
      <c r="Q7" s="25"/>
      <c r="R7" s="22"/>
      <c r="S7" s="22"/>
      <c r="T7" s="22"/>
      <c r="U7" s="25"/>
      <c r="V7" s="25"/>
      <c r="W7" s="26"/>
      <c r="X7" s="13"/>
      <c r="Y7" s="13"/>
      <c r="Z7" s="13"/>
      <c r="AA7" s="13"/>
      <c r="AB7" s="96" t="s">
        <v>56</v>
      </c>
      <c r="AC7" s="96"/>
      <c r="AD7" s="96"/>
      <c r="AE7" s="96"/>
      <c r="AF7" s="96"/>
      <c r="AG7" s="96"/>
      <c r="AH7" s="96"/>
      <c r="AI7" s="96"/>
      <c r="AJ7" s="96"/>
      <c r="AK7" s="96"/>
      <c r="AL7" s="96"/>
      <c r="AM7" s="96"/>
    </row>
    <row r="8" spans="1:39" ht="29.1" customHeight="1" thickBot="1" x14ac:dyDescent="0.3">
      <c r="A8" s="124" t="s">
        <v>124</v>
      </c>
      <c r="B8" s="125"/>
      <c r="C8" s="126"/>
      <c r="D8" s="27">
        <v>15</v>
      </c>
      <c r="E8" s="28"/>
      <c r="F8" s="28"/>
      <c r="G8" s="29"/>
      <c r="H8" s="30"/>
      <c r="I8" s="31"/>
      <c r="J8" s="57"/>
      <c r="K8" s="32"/>
      <c r="L8" s="33"/>
      <c r="M8" s="127" t="s">
        <v>58</v>
      </c>
      <c r="N8" s="128"/>
      <c r="O8" s="128"/>
      <c r="P8" s="129"/>
      <c r="Q8" s="121"/>
      <c r="R8" s="127" t="s">
        <v>59</v>
      </c>
      <c r="S8" s="128"/>
      <c r="T8" s="129" t="s">
        <v>60</v>
      </c>
      <c r="U8" s="121"/>
      <c r="V8" s="120" t="s">
        <v>61</v>
      </c>
      <c r="W8" s="121"/>
      <c r="X8" s="122" t="s">
        <v>62</v>
      </c>
      <c r="Y8" s="123"/>
      <c r="Z8" s="123"/>
      <c r="AA8" s="123"/>
      <c r="AB8" s="97" t="s">
        <v>63</v>
      </c>
      <c r="AC8" s="98"/>
      <c r="AD8" s="98"/>
      <c r="AE8" s="98"/>
      <c r="AF8" s="98"/>
      <c r="AG8" s="98"/>
      <c r="AH8" s="98"/>
      <c r="AI8" s="98"/>
      <c r="AJ8" s="98"/>
      <c r="AK8" s="98"/>
      <c r="AL8" s="98"/>
      <c r="AM8" s="99"/>
    </row>
    <row r="9" spans="1:39" ht="44.25" customHeight="1" x14ac:dyDescent="0.25">
      <c r="A9" s="130" t="s">
        <v>152</v>
      </c>
      <c r="B9" s="130"/>
      <c r="C9" s="130"/>
      <c r="D9" s="131" t="s">
        <v>65</v>
      </c>
      <c r="E9" s="132"/>
      <c r="F9" s="132"/>
      <c r="G9" s="132"/>
      <c r="H9" s="132"/>
      <c r="I9" s="132"/>
      <c r="J9" s="132"/>
      <c r="K9" s="132"/>
      <c r="L9" s="133"/>
      <c r="M9" s="34" t="s">
        <v>66</v>
      </c>
      <c r="N9" s="88" t="s">
        <v>67</v>
      </c>
      <c r="O9" s="89"/>
      <c r="P9" s="89"/>
      <c r="Q9" s="89"/>
      <c r="R9" s="89"/>
      <c r="S9" s="89"/>
      <c r="T9" s="90"/>
      <c r="U9" s="89"/>
      <c r="V9" s="91"/>
      <c r="W9" s="134" t="s">
        <v>68</v>
      </c>
      <c r="X9" s="135" t="s">
        <v>69</v>
      </c>
      <c r="Y9" s="135" t="s">
        <v>70</v>
      </c>
      <c r="Z9" s="135" t="s">
        <v>71</v>
      </c>
      <c r="AA9" s="135" t="s">
        <v>72</v>
      </c>
      <c r="AB9" s="139" t="s">
        <v>73</v>
      </c>
      <c r="AC9" s="139"/>
      <c r="AD9" s="139"/>
      <c r="AE9" s="139"/>
      <c r="AF9" s="139"/>
      <c r="AG9" s="139"/>
      <c r="AH9" s="139"/>
      <c r="AI9" s="92" t="s">
        <v>74</v>
      </c>
      <c r="AJ9" s="93"/>
      <c r="AK9" s="92" t="s">
        <v>75</v>
      </c>
      <c r="AL9" s="96"/>
      <c r="AM9" s="93"/>
    </row>
    <row r="10" spans="1:39" ht="24" customHeight="1" x14ac:dyDescent="0.25">
      <c r="A10" s="136"/>
      <c r="B10" s="80" t="s">
        <v>76</v>
      </c>
      <c r="C10" s="136" t="s">
        <v>77</v>
      </c>
      <c r="D10" s="80" t="s">
        <v>78</v>
      </c>
      <c r="E10" s="136" t="s">
        <v>79</v>
      </c>
      <c r="F10" s="136" t="s">
        <v>80</v>
      </c>
      <c r="G10" s="136" t="s">
        <v>81</v>
      </c>
      <c r="H10" s="136"/>
      <c r="I10" s="136"/>
      <c r="J10" s="80" t="s">
        <v>82</v>
      </c>
      <c r="K10" s="136" t="s">
        <v>83</v>
      </c>
      <c r="L10" s="136" t="s">
        <v>84</v>
      </c>
      <c r="M10" s="137" t="s">
        <v>85</v>
      </c>
      <c r="N10" s="137" t="s">
        <v>44</v>
      </c>
      <c r="O10" s="137"/>
      <c r="P10" s="137"/>
      <c r="Q10" s="137" t="s">
        <v>45</v>
      </c>
      <c r="R10" s="137"/>
      <c r="S10" s="137"/>
      <c r="T10" s="137" t="s">
        <v>86</v>
      </c>
      <c r="U10" s="137"/>
      <c r="V10" s="137"/>
      <c r="W10" s="134"/>
      <c r="X10" s="134"/>
      <c r="Y10" s="134"/>
      <c r="Z10" s="134"/>
      <c r="AA10" s="134"/>
      <c r="AB10" s="138" t="s">
        <v>87</v>
      </c>
      <c r="AC10" s="138"/>
      <c r="AD10" s="138"/>
      <c r="AE10" s="138"/>
      <c r="AF10" s="138" t="s">
        <v>88</v>
      </c>
      <c r="AG10" s="138"/>
      <c r="AH10" s="138"/>
      <c r="AI10" s="94" t="s">
        <v>89</v>
      </c>
      <c r="AJ10" s="95"/>
      <c r="AK10" s="100"/>
      <c r="AL10" s="101"/>
      <c r="AM10" s="102"/>
    </row>
    <row r="11" spans="1:39" ht="38.1" customHeight="1" x14ac:dyDescent="0.25">
      <c r="A11" s="136"/>
      <c r="B11" s="81"/>
      <c r="C11" s="136"/>
      <c r="D11" s="81"/>
      <c r="E11" s="136"/>
      <c r="F11" s="136"/>
      <c r="G11" s="62" t="s">
        <v>90</v>
      </c>
      <c r="H11" s="62" t="s">
        <v>91</v>
      </c>
      <c r="I11" s="62" t="s">
        <v>92</v>
      </c>
      <c r="J11" s="81"/>
      <c r="K11" s="136"/>
      <c r="L11" s="136"/>
      <c r="M11" s="137"/>
      <c r="N11" s="63" t="s">
        <v>93</v>
      </c>
      <c r="O11" s="63" t="s">
        <v>94</v>
      </c>
      <c r="P11" s="63" t="s">
        <v>95</v>
      </c>
      <c r="Q11" s="63" t="s">
        <v>93</v>
      </c>
      <c r="R11" s="63" t="s">
        <v>94</v>
      </c>
      <c r="S11" s="63" t="s">
        <v>96</v>
      </c>
      <c r="T11" s="63" t="s">
        <v>93</v>
      </c>
      <c r="U11" s="63" t="s">
        <v>94</v>
      </c>
      <c r="V11" s="63" t="s">
        <v>97</v>
      </c>
      <c r="W11" s="134"/>
      <c r="X11" s="134"/>
      <c r="Y11" s="134"/>
      <c r="Z11" s="134"/>
      <c r="AA11" s="134"/>
      <c r="AB11" s="64" t="s">
        <v>98</v>
      </c>
      <c r="AC11" s="64" t="s">
        <v>99</v>
      </c>
      <c r="AD11" s="64" t="s">
        <v>100</v>
      </c>
      <c r="AE11" s="64" t="s">
        <v>101</v>
      </c>
      <c r="AF11" s="64" t="s">
        <v>98</v>
      </c>
      <c r="AG11" s="64" t="s">
        <v>99</v>
      </c>
      <c r="AH11" s="64" t="s">
        <v>100</v>
      </c>
      <c r="AI11" s="64" t="s">
        <v>98</v>
      </c>
      <c r="AJ11" s="64" t="s">
        <v>99</v>
      </c>
      <c r="AK11" s="64" t="s">
        <v>98</v>
      </c>
      <c r="AL11" s="64" t="s">
        <v>99</v>
      </c>
      <c r="AM11" s="64" t="s">
        <v>100</v>
      </c>
    </row>
    <row r="12" spans="1:39" x14ac:dyDescent="0.25">
      <c r="A12" s="35" t="s">
        <v>102</v>
      </c>
      <c r="B12" s="35"/>
      <c r="C12" s="35"/>
      <c r="D12" s="35"/>
      <c r="E12" s="62" t="s">
        <v>103</v>
      </c>
      <c r="F12" s="140"/>
      <c r="G12" s="62"/>
      <c r="H12" s="62"/>
      <c r="I12" s="62"/>
      <c r="J12" s="62"/>
      <c r="K12" s="36">
        <v>4</v>
      </c>
      <c r="L12" s="36" t="s">
        <v>104</v>
      </c>
      <c r="M12" s="37">
        <f>SUM(M13:M14)</f>
        <v>0</v>
      </c>
      <c r="N12" s="37">
        <f>SUM(N13:N14)</f>
        <v>0</v>
      </c>
      <c r="O12" s="56"/>
      <c r="P12" s="37">
        <f>$N12*1.5</f>
        <v>0</v>
      </c>
      <c r="Q12" s="37">
        <v>48</v>
      </c>
      <c r="R12" s="56"/>
      <c r="S12" s="37">
        <f>$Q12</f>
        <v>48</v>
      </c>
      <c r="T12" s="37">
        <f>SUM(T13:T14)</f>
        <v>0</v>
      </c>
      <c r="U12" s="56"/>
      <c r="V12" s="37">
        <f>$T12</f>
        <v>0</v>
      </c>
      <c r="W12" s="38">
        <f>V12+S12+P12</f>
        <v>48</v>
      </c>
      <c r="X12" s="38">
        <f>(N12+Q12+T12)</f>
        <v>48</v>
      </c>
      <c r="Y12" s="38">
        <f>SUMIF(E12,"Oblig.*",N12)+SUMIF(E12,"Oblig.*",Q12)+SUMIF(E12,"Oblig.*",T12)</f>
        <v>48</v>
      </c>
      <c r="Z12" s="38">
        <f>SUM(Z13:Z14)</f>
        <v>48</v>
      </c>
      <c r="AA12" s="38">
        <f>SUM(AA13:AA14)</f>
        <v>48</v>
      </c>
      <c r="AB12" s="39"/>
      <c r="AC12" s="39"/>
      <c r="AD12" s="39"/>
      <c r="AE12" s="39"/>
      <c r="AF12" s="39"/>
      <c r="AG12" s="39"/>
      <c r="AH12" s="39"/>
      <c r="AI12" s="39"/>
      <c r="AJ12" s="39"/>
      <c r="AK12" s="39"/>
      <c r="AL12" s="39"/>
      <c r="AM12" s="39"/>
    </row>
    <row r="13" spans="1:39" x14ac:dyDescent="0.25">
      <c r="A13" s="40" t="s">
        <v>105</v>
      </c>
      <c r="B13" s="40"/>
      <c r="C13" s="40" t="s">
        <v>153</v>
      </c>
      <c r="D13" s="41"/>
      <c r="E13" s="40" t="s">
        <v>103</v>
      </c>
      <c r="F13" s="141"/>
      <c r="G13" s="40"/>
      <c r="H13" s="40"/>
      <c r="I13" s="40"/>
      <c r="J13" s="40"/>
      <c r="K13" s="42"/>
      <c r="L13" s="42" t="s">
        <v>104</v>
      </c>
      <c r="M13" s="43"/>
      <c r="N13" s="43"/>
      <c r="O13" s="43"/>
      <c r="P13" s="43">
        <f t="shared" ref="P13:P29" si="0">$N13*1.5</f>
        <v>0</v>
      </c>
      <c r="Q13" s="43">
        <v>24</v>
      </c>
      <c r="R13" s="43">
        <v>1</v>
      </c>
      <c r="S13" s="43">
        <v>24</v>
      </c>
      <c r="T13" s="43"/>
      <c r="U13" s="43"/>
      <c r="V13" s="43">
        <f t="shared" ref="V13:V29" si="1">T13</f>
        <v>0</v>
      </c>
      <c r="W13" s="44">
        <f t="shared" ref="W13:W29" si="2">V13+S13+P13</f>
        <v>24</v>
      </c>
      <c r="X13" s="44">
        <f t="shared" ref="X13:X29" si="3">(N13+Q13+T13)</f>
        <v>24</v>
      </c>
      <c r="Y13" s="44">
        <f t="shared" ref="Y13:Y29" si="4">SUMIF(E13,"Oblig.*",N13)+SUMIF(E13,"Oblig.*",Q13)+SUMIF(E13,"Oblig.*",T13)</f>
        <v>24</v>
      </c>
      <c r="Z13" s="44">
        <f t="shared" ref="Z13:Z29" si="5">IF(J13="O","",O13*P13+R13*S13+U13*V13)</f>
        <v>24</v>
      </c>
      <c r="AA13" s="44">
        <f>IF(OR(G13="O",H13="O",I13="O",E13="Options facultatives",J13="O"),"",O13*P13+R13*S13+U13*V13)</f>
        <v>24</v>
      </c>
      <c r="AB13" s="45"/>
      <c r="AC13" s="45"/>
      <c r="AD13" s="45"/>
      <c r="AE13" s="45"/>
      <c r="AF13" s="45"/>
      <c r="AG13" s="45"/>
      <c r="AH13" s="45"/>
      <c r="AI13" s="45"/>
      <c r="AJ13" s="45"/>
      <c r="AK13" s="45"/>
      <c r="AL13" s="45"/>
      <c r="AM13" s="45"/>
    </row>
    <row r="14" spans="1:39" x14ac:dyDescent="0.25">
      <c r="A14" s="40" t="s">
        <v>105</v>
      </c>
      <c r="B14" s="40"/>
      <c r="C14" s="40" t="s">
        <v>154</v>
      </c>
      <c r="D14" s="41"/>
      <c r="E14" s="40" t="s">
        <v>103</v>
      </c>
      <c r="F14" s="141"/>
      <c r="G14" s="40"/>
      <c r="H14" s="40"/>
      <c r="I14" s="40"/>
      <c r="J14" s="40"/>
      <c r="K14" s="42"/>
      <c r="L14" s="42" t="s">
        <v>104</v>
      </c>
      <c r="M14" s="43"/>
      <c r="N14" s="43"/>
      <c r="O14" s="43"/>
      <c r="P14" s="43">
        <f t="shared" si="0"/>
        <v>0</v>
      </c>
      <c r="Q14" s="43">
        <v>24</v>
      </c>
      <c r="R14" s="43">
        <v>1</v>
      </c>
      <c r="S14" s="43">
        <v>24</v>
      </c>
      <c r="T14" s="43"/>
      <c r="U14" s="43"/>
      <c r="V14" s="43">
        <f t="shared" si="1"/>
        <v>0</v>
      </c>
      <c r="W14" s="44">
        <f t="shared" si="2"/>
        <v>24</v>
      </c>
      <c r="X14" s="44">
        <f t="shared" si="3"/>
        <v>24</v>
      </c>
      <c r="Y14" s="44">
        <f t="shared" si="4"/>
        <v>24</v>
      </c>
      <c r="Z14" s="44">
        <f t="shared" si="5"/>
        <v>24</v>
      </c>
      <c r="AA14" s="44">
        <f t="shared" ref="AA14" si="6">IF(OR(G14="O",H14="O",I14="O",E14="Options facultatives",J14="O"),"",O14*P14+R14*S14+U14*V14)</f>
        <v>24</v>
      </c>
      <c r="AB14" s="45"/>
      <c r="AC14" s="45"/>
      <c r="AD14" s="45"/>
      <c r="AE14" s="45"/>
      <c r="AF14" s="45"/>
      <c r="AG14" s="45"/>
      <c r="AH14" s="45"/>
      <c r="AI14" s="45"/>
      <c r="AJ14" s="45"/>
      <c r="AK14" s="45"/>
      <c r="AL14" s="45"/>
      <c r="AM14" s="45"/>
    </row>
    <row r="15" spans="1:39" x14ac:dyDescent="0.25">
      <c r="A15" s="35" t="s">
        <v>102</v>
      </c>
      <c r="B15" s="35"/>
      <c r="C15" s="35"/>
      <c r="D15" s="35"/>
      <c r="E15" s="62" t="s">
        <v>103</v>
      </c>
      <c r="F15" s="140"/>
      <c r="G15" s="62"/>
      <c r="H15" s="62"/>
      <c r="I15" s="62"/>
      <c r="J15" s="62"/>
      <c r="K15" s="36">
        <v>3</v>
      </c>
      <c r="L15" s="36"/>
      <c r="M15" s="37">
        <f>SUM(M16:M17)</f>
        <v>0</v>
      </c>
      <c r="N15" s="37">
        <f>SUM(N16:N17)</f>
        <v>0</v>
      </c>
      <c r="O15" s="56"/>
      <c r="P15" s="37">
        <f t="shared" si="0"/>
        <v>0</v>
      </c>
      <c r="Q15" s="37">
        <v>33</v>
      </c>
      <c r="R15" s="56"/>
      <c r="S15" s="37">
        <f>Q15</f>
        <v>33</v>
      </c>
      <c r="T15" s="37">
        <f>SUM(T16:T17)</f>
        <v>0</v>
      </c>
      <c r="U15" s="56"/>
      <c r="V15" s="37">
        <f t="shared" si="1"/>
        <v>0</v>
      </c>
      <c r="W15" s="38">
        <f t="shared" si="2"/>
        <v>33</v>
      </c>
      <c r="X15" s="38">
        <f>(N15+Q15+T15)</f>
        <v>33</v>
      </c>
      <c r="Y15" s="38">
        <f t="shared" si="4"/>
        <v>33</v>
      </c>
      <c r="Z15" s="38">
        <f>SUM(Z16:Z17)</f>
        <v>33</v>
      </c>
      <c r="AA15" s="38">
        <f>SUM(AA16:AA17)</f>
        <v>33</v>
      </c>
      <c r="AB15" s="39"/>
      <c r="AC15" s="39"/>
      <c r="AD15" s="39"/>
      <c r="AE15" s="39"/>
      <c r="AF15" s="39"/>
      <c r="AG15" s="39"/>
      <c r="AH15" s="39"/>
      <c r="AI15" s="39"/>
      <c r="AJ15" s="39"/>
      <c r="AK15" s="39"/>
      <c r="AL15" s="39"/>
      <c r="AM15" s="39"/>
    </row>
    <row r="16" spans="1:39" ht="22.5" x14ac:dyDescent="0.25">
      <c r="A16" s="40" t="s">
        <v>105</v>
      </c>
      <c r="B16" s="40"/>
      <c r="C16" s="40" t="s">
        <v>155</v>
      </c>
      <c r="D16" s="41"/>
      <c r="E16" s="40" t="s">
        <v>103</v>
      </c>
      <c r="F16" s="141"/>
      <c r="G16" s="40"/>
      <c r="H16" s="40"/>
      <c r="I16" s="40"/>
      <c r="J16" s="40"/>
      <c r="K16" s="42"/>
      <c r="L16" s="42" t="s">
        <v>109</v>
      </c>
      <c r="M16" s="43"/>
      <c r="N16" s="43"/>
      <c r="O16" s="43"/>
      <c r="P16" s="43">
        <f t="shared" si="0"/>
        <v>0</v>
      </c>
      <c r="Q16" s="43">
        <v>18</v>
      </c>
      <c r="R16" s="43">
        <v>1</v>
      </c>
      <c r="S16" s="43">
        <v>18</v>
      </c>
      <c r="T16" s="43"/>
      <c r="U16" s="43"/>
      <c r="V16" s="43">
        <f t="shared" si="1"/>
        <v>0</v>
      </c>
      <c r="W16" s="44">
        <f t="shared" si="2"/>
        <v>18</v>
      </c>
      <c r="X16" s="44">
        <f t="shared" si="3"/>
        <v>18</v>
      </c>
      <c r="Y16" s="44">
        <f t="shared" si="4"/>
        <v>18</v>
      </c>
      <c r="Z16" s="44">
        <f t="shared" si="5"/>
        <v>18</v>
      </c>
      <c r="AA16" s="44">
        <f t="shared" ref="AA16:AA17" si="7">IF(OR(G16="O",H16="O",I16="O",E16="Options facultatives",J16="O"),"",O16*P16+R16*S16+U16*V16)</f>
        <v>18</v>
      </c>
      <c r="AB16" s="45"/>
      <c r="AC16" s="45"/>
      <c r="AD16" s="45"/>
      <c r="AE16" s="45"/>
      <c r="AF16" s="45"/>
      <c r="AG16" s="45"/>
      <c r="AH16" s="45"/>
      <c r="AI16" s="45"/>
      <c r="AJ16" s="45"/>
      <c r="AK16" s="45"/>
      <c r="AL16" s="45"/>
      <c r="AM16" s="45"/>
    </row>
    <row r="17" spans="1:39" x14ac:dyDescent="0.25">
      <c r="A17" s="40" t="s">
        <v>105</v>
      </c>
      <c r="B17" s="40"/>
      <c r="C17" s="40" t="s">
        <v>156</v>
      </c>
      <c r="D17" s="41"/>
      <c r="E17" s="40" t="s">
        <v>103</v>
      </c>
      <c r="F17" s="141"/>
      <c r="G17" s="40"/>
      <c r="H17" s="40"/>
      <c r="I17" s="40"/>
      <c r="J17" s="40"/>
      <c r="K17" s="42" t="s">
        <v>111</v>
      </c>
      <c r="L17" s="42" t="s">
        <v>104</v>
      </c>
      <c r="M17" s="43"/>
      <c r="N17" s="43"/>
      <c r="O17" s="43"/>
      <c r="P17" s="43">
        <f t="shared" si="0"/>
        <v>0</v>
      </c>
      <c r="Q17" s="43">
        <v>15</v>
      </c>
      <c r="R17" s="43">
        <v>1</v>
      </c>
      <c r="S17" s="43">
        <v>15</v>
      </c>
      <c r="T17" s="43"/>
      <c r="U17" s="43"/>
      <c r="V17" s="43">
        <f t="shared" si="1"/>
        <v>0</v>
      </c>
      <c r="W17" s="44">
        <f t="shared" si="2"/>
        <v>15</v>
      </c>
      <c r="X17" s="44">
        <f t="shared" si="3"/>
        <v>15</v>
      </c>
      <c r="Y17" s="44">
        <f t="shared" si="4"/>
        <v>15</v>
      </c>
      <c r="Z17" s="44">
        <f t="shared" si="5"/>
        <v>15</v>
      </c>
      <c r="AA17" s="44">
        <f t="shared" si="7"/>
        <v>15</v>
      </c>
      <c r="AB17" s="45"/>
      <c r="AC17" s="45"/>
      <c r="AD17" s="45"/>
      <c r="AE17" s="45"/>
      <c r="AF17" s="45"/>
      <c r="AG17" s="45"/>
      <c r="AH17" s="45"/>
      <c r="AI17" s="45"/>
      <c r="AJ17" s="45"/>
      <c r="AK17" s="45"/>
      <c r="AL17" s="45"/>
      <c r="AM17" s="45"/>
    </row>
    <row r="18" spans="1:39" x14ac:dyDescent="0.25">
      <c r="A18" s="35" t="s">
        <v>102</v>
      </c>
      <c r="B18" s="35"/>
      <c r="C18" s="35"/>
      <c r="D18" s="35"/>
      <c r="E18" s="62" t="s">
        <v>103</v>
      </c>
      <c r="F18" s="140"/>
      <c r="G18" s="62"/>
      <c r="H18" s="62"/>
      <c r="I18" s="62"/>
      <c r="J18" s="62"/>
      <c r="K18" s="36">
        <v>3</v>
      </c>
      <c r="L18" s="36" t="s">
        <v>104</v>
      </c>
      <c r="M18" s="37">
        <f>SUM(M19:M20)</f>
        <v>0</v>
      </c>
      <c r="N18" s="37">
        <f>SUM(N19:N20)</f>
        <v>0</v>
      </c>
      <c r="O18" s="56"/>
      <c r="P18" s="37">
        <f t="shared" si="0"/>
        <v>0</v>
      </c>
      <c r="Q18" s="37">
        <v>50</v>
      </c>
      <c r="R18" s="56"/>
      <c r="S18" s="37">
        <f>Q18</f>
        <v>50</v>
      </c>
      <c r="T18" s="37">
        <f>SUM(T19:T20)</f>
        <v>0</v>
      </c>
      <c r="U18" s="56"/>
      <c r="V18" s="37">
        <f t="shared" si="1"/>
        <v>0</v>
      </c>
      <c r="W18" s="38">
        <f t="shared" si="2"/>
        <v>50</v>
      </c>
      <c r="X18" s="38">
        <f>(N18+Q18+T18)</f>
        <v>50</v>
      </c>
      <c r="Y18" s="38">
        <f t="shared" si="4"/>
        <v>50</v>
      </c>
      <c r="Z18" s="38">
        <f>SUM(Z19:Z20)</f>
        <v>50</v>
      </c>
      <c r="AA18" s="38">
        <f>SUM(AA19:AA20)</f>
        <v>50</v>
      </c>
      <c r="AB18" s="39"/>
      <c r="AC18" s="39"/>
      <c r="AD18" s="39"/>
      <c r="AE18" s="39"/>
      <c r="AF18" s="39"/>
      <c r="AG18" s="39"/>
      <c r="AH18" s="39"/>
      <c r="AI18" s="39"/>
      <c r="AJ18" s="39"/>
      <c r="AK18" s="39"/>
      <c r="AL18" s="39"/>
      <c r="AM18" s="39"/>
    </row>
    <row r="19" spans="1:39" ht="22.5" x14ac:dyDescent="0.25">
      <c r="A19" s="40" t="s">
        <v>105</v>
      </c>
      <c r="B19" s="40"/>
      <c r="C19" s="40" t="s">
        <v>157</v>
      </c>
      <c r="D19" s="41"/>
      <c r="E19" s="40" t="s">
        <v>103</v>
      </c>
      <c r="F19" s="141"/>
      <c r="G19" s="40"/>
      <c r="H19" s="40"/>
      <c r="I19" s="40"/>
      <c r="J19" s="40"/>
      <c r="K19" s="42" t="s">
        <v>111</v>
      </c>
      <c r="L19" s="42" t="s">
        <v>104</v>
      </c>
      <c r="M19" s="43"/>
      <c r="N19" s="43"/>
      <c r="O19" s="43"/>
      <c r="P19" s="43">
        <f t="shared" si="0"/>
        <v>0</v>
      </c>
      <c r="Q19" s="43">
        <v>34</v>
      </c>
      <c r="R19" s="43">
        <v>1</v>
      </c>
      <c r="S19" s="43">
        <v>34</v>
      </c>
      <c r="T19" s="43"/>
      <c r="U19" s="43"/>
      <c r="V19" s="43">
        <f t="shared" si="1"/>
        <v>0</v>
      </c>
      <c r="W19" s="44">
        <f t="shared" si="2"/>
        <v>34</v>
      </c>
      <c r="X19" s="44">
        <f t="shared" si="3"/>
        <v>34</v>
      </c>
      <c r="Y19" s="44">
        <f t="shared" si="4"/>
        <v>34</v>
      </c>
      <c r="Z19" s="44">
        <f t="shared" si="5"/>
        <v>34</v>
      </c>
      <c r="AA19" s="44">
        <f t="shared" ref="AA19:AA20" si="8">IF(OR(G19="O",H19="O",I19="O",E19="Options facultatives",J19="O"),"",O19*P19+R19*S19+U19*V19)</f>
        <v>34</v>
      </c>
      <c r="AB19" s="45"/>
      <c r="AC19" s="45"/>
      <c r="AD19" s="45"/>
      <c r="AE19" s="45"/>
      <c r="AF19" s="45"/>
      <c r="AG19" s="45"/>
      <c r="AH19" s="45"/>
      <c r="AI19" s="45"/>
      <c r="AJ19" s="45"/>
      <c r="AK19" s="45"/>
      <c r="AL19" s="45"/>
      <c r="AM19" s="45"/>
    </row>
    <row r="20" spans="1:39" ht="22.5" x14ac:dyDescent="0.25">
      <c r="A20" s="40" t="s">
        <v>105</v>
      </c>
      <c r="B20" s="40"/>
      <c r="C20" s="40" t="s">
        <v>158</v>
      </c>
      <c r="D20" s="41"/>
      <c r="E20" s="40" t="s">
        <v>103</v>
      </c>
      <c r="F20" s="141"/>
      <c r="G20" s="40"/>
      <c r="H20" s="40"/>
      <c r="I20" s="40"/>
      <c r="J20" s="40"/>
      <c r="K20" s="42" t="s">
        <v>111</v>
      </c>
      <c r="L20" s="42" t="s">
        <v>104</v>
      </c>
      <c r="M20" s="43"/>
      <c r="N20" s="43"/>
      <c r="O20" s="43"/>
      <c r="P20" s="43">
        <f t="shared" si="0"/>
        <v>0</v>
      </c>
      <c r="Q20" s="43">
        <v>16</v>
      </c>
      <c r="R20" s="43">
        <v>1</v>
      </c>
      <c r="S20" s="43">
        <v>16</v>
      </c>
      <c r="T20" s="43"/>
      <c r="U20" s="43"/>
      <c r="V20" s="43">
        <f t="shared" si="1"/>
        <v>0</v>
      </c>
      <c r="W20" s="44">
        <f t="shared" si="2"/>
        <v>16</v>
      </c>
      <c r="X20" s="44">
        <f t="shared" si="3"/>
        <v>16</v>
      </c>
      <c r="Y20" s="44">
        <f t="shared" si="4"/>
        <v>16</v>
      </c>
      <c r="Z20" s="44">
        <f t="shared" si="5"/>
        <v>16</v>
      </c>
      <c r="AA20" s="44">
        <f t="shared" si="8"/>
        <v>16</v>
      </c>
      <c r="AB20" s="45"/>
      <c r="AC20" s="45"/>
      <c r="AD20" s="45"/>
      <c r="AE20" s="45"/>
      <c r="AF20" s="45"/>
      <c r="AG20" s="45"/>
      <c r="AH20" s="45"/>
      <c r="AI20" s="45"/>
      <c r="AJ20" s="45"/>
      <c r="AK20" s="45"/>
      <c r="AL20" s="45"/>
      <c r="AM20" s="45"/>
    </row>
    <row r="21" spans="1:39" ht="22.5" x14ac:dyDescent="0.25">
      <c r="A21" s="35" t="s">
        <v>102</v>
      </c>
      <c r="B21" s="35"/>
      <c r="C21" s="35"/>
      <c r="D21" s="35"/>
      <c r="E21" s="62" t="s">
        <v>103</v>
      </c>
      <c r="F21" s="140"/>
      <c r="G21" s="62"/>
      <c r="H21" s="62"/>
      <c r="I21" s="62"/>
      <c r="J21" s="62"/>
      <c r="K21" s="36">
        <v>9</v>
      </c>
      <c r="L21" s="36" t="s">
        <v>109</v>
      </c>
      <c r="M21" s="37">
        <f>SUM(M22:M23)</f>
        <v>0</v>
      </c>
      <c r="N21" s="37">
        <f>SUM(N22:N23)</f>
        <v>0</v>
      </c>
      <c r="O21" s="56"/>
      <c r="P21" s="37">
        <f t="shared" si="0"/>
        <v>0</v>
      </c>
      <c r="Q21" s="37">
        <v>53</v>
      </c>
      <c r="R21" s="56"/>
      <c r="S21" s="37">
        <f>Q21</f>
        <v>53</v>
      </c>
      <c r="T21" s="37">
        <f>SUM(T22:T23)</f>
        <v>0</v>
      </c>
      <c r="U21" s="56"/>
      <c r="V21" s="37">
        <f t="shared" si="1"/>
        <v>0</v>
      </c>
      <c r="W21" s="38">
        <f t="shared" si="2"/>
        <v>53</v>
      </c>
      <c r="X21" s="38">
        <f>(N21+Q21+T21)</f>
        <v>53</v>
      </c>
      <c r="Y21" s="38">
        <f t="shared" si="4"/>
        <v>53</v>
      </c>
      <c r="Z21" s="38">
        <f>SUM(Z22:Z23)</f>
        <v>53</v>
      </c>
      <c r="AA21" s="38">
        <f>SUM(AA22:AA23)</f>
        <v>53</v>
      </c>
      <c r="AB21" s="39"/>
      <c r="AC21" s="39"/>
      <c r="AD21" s="39"/>
      <c r="AE21" s="39"/>
      <c r="AF21" s="39"/>
      <c r="AG21" s="39"/>
      <c r="AH21" s="39"/>
      <c r="AI21" s="39"/>
      <c r="AJ21" s="39"/>
      <c r="AK21" s="39"/>
      <c r="AL21" s="39"/>
      <c r="AM21" s="39"/>
    </row>
    <row r="22" spans="1:39" ht="22.5" x14ac:dyDescent="0.25">
      <c r="A22" s="40" t="s">
        <v>105</v>
      </c>
      <c r="B22" s="40"/>
      <c r="C22" s="40" t="s">
        <v>159</v>
      </c>
      <c r="D22" s="41"/>
      <c r="E22" s="40" t="s">
        <v>103</v>
      </c>
      <c r="F22" s="141"/>
      <c r="G22" s="40"/>
      <c r="H22" s="40"/>
      <c r="I22" s="40"/>
      <c r="J22" s="40"/>
      <c r="K22" s="42" t="s">
        <v>111</v>
      </c>
      <c r="L22" s="42" t="s">
        <v>109</v>
      </c>
      <c r="M22" s="43"/>
      <c r="N22" s="43"/>
      <c r="O22" s="43"/>
      <c r="P22" s="43">
        <f t="shared" si="0"/>
        <v>0</v>
      </c>
      <c r="Q22" s="43">
        <v>40</v>
      </c>
      <c r="R22" s="43">
        <v>1</v>
      </c>
      <c r="S22" s="43">
        <v>40</v>
      </c>
      <c r="T22" s="43"/>
      <c r="U22" s="43"/>
      <c r="V22" s="43">
        <f t="shared" si="1"/>
        <v>0</v>
      </c>
      <c r="W22" s="44">
        <f t="shared" si="2"/>
        <v>40</v>
      </c>
      <c r="X22" s="44">
        <f t="shared" si="3"/>
        <v>40</v>
      </c>
      <c r="Y22" s="44">
        <f t="shared" si="4"/>
        <v>40</v>
      </c>
      <c r="Z22" s="44">
        <f t="shared" si="5"/>
        <v>40</v>
      </c>
      <c r="AA22" s="44">
        <f t="shared" ref="AA22:AA23" si="9">IF(OR(G22="O",H22="O",I22="O",E22="Options facultatives",J22="O"),"",O22*P22+R22*S22+U22*V22)</f>
        <v>40</v>
      </c>
      <c r="AB22" s="45"/>
      <c r="AC22" s="45"/>
      <c r="AD22" s="45"/>
      <c r="AE22" s="45"/>
      <c r="AF22" s="45"/>
      <c r="AG22" s="45"/>
      <c r="AH22" s="45"/>
      <c r="AI22" s="45"/>
      <c r="AJ22" s="45"/>
      <c r="AK22" s="45"/>
      <c r="AL22" s="45"/>
      <c r="AM22" s="45"/>
    </row>
    <row r="23" spans="1:39" ht="26.1" customHeight="1" x14ac:dyDescent="0.25">
      <c r="A23" s="40" t="s">
        <v>105</v>
      </c>
      <c r="B23" s="40"/>
      <c r="C23" s="40" t="s">
        <v>160</v>
      </c>
      <c r="D23" s="41"/>
      <c r="E23" s="40" t="s">
        <v>103</v>
      </c>
      <c r="F23" s="141"/>
      <c r="G23" s="40"/>
      <c r="H23" s="40"/>
      <c r="I23" s="40"/>
      <c r="J23" s="40"/>
      <c r="K23" s="42"/>
      <c r="L23" s="42" t="s">
        <v>109</v>
      </c>
      <c r="M23" s="43"/>
      <c r="N23" s="43"/>
      <c r="O23" s="43"/>
      <c r="P23" s="43">
        <f t="shared" si="0"/>
        <v>0</v>
      </c>
      <c r="Q23" s="43">
        <v>13</v>
      </c>
      <c r="R23" s="43">
        <v>1</v>
      </c>
      <c r="S23" s="43">
        <v>13</v>
      </c>
      <c r="T23" s="43"/>
      <c r="U23" s="43"/>
      <c r="V23" s="43">
        <f t="shared" si="1"/>
        <v>0</v>
      </c>
      <c r="W23" s="44">
        <f t="shared" si="2"/>
        <v>13</v>
      </c>
      <c r="X23" s="44">
        <f t="shared" si="3"/>
        <v>13</v>
      </c>
      <c r="Y23" s="44">
        <f t="shared" si="4"/>
        <v>13</v>
      </c>
      <c r="Z23" s="44">
        <f t="shared" si="5"/>
        <v>13</v>
      </c>
      <c r="AA23" s="44">
        <f t="shared" si="9"/>
        <v>13</v>
      </c>
      <c r="AB23" s="45"/>
      <c r="AC23" s="45"/>
      <c r="AD23" s="45"/>
      <c r="AE23" s="45"/>
      <c r="AF23" s="45"/>
      <c r="AG23" s="45"/>
      <c r="AH23" s="45"/>
      <c r="AI23" s="45"/>
      <c r="AJ23" s="45"/>
      <c r="AK23" s="45"/>
      <c r="AL23" s="45"/>
      <c r="AM23" s="45"/>
    </row>
    <row r="24" spans="1:39" ht="22.5" x14ac:dyDescent="0.25">
      <c r="A24" s="35" t="s">
        <v>102</v>
      </c>
      <c r="B24" s="35"/>
      <c r="C24" s="35"/>
      <c r="D24" s="35"/>
      <c r="E24" s="62" t="s">
        <v>103</v>
      </c>
      <c r="F24" s="140"/>
      <c r="G24" s="62"/>
      <c r="H24" s="62"/>
      <c r="I24" s="62"/>
      <c r="J24" s="62"/>
      <c r="K24" s="36">
        <v>7</v>
      </c>
      <c r="L24" s="36" t="s">
        <v>109</v>
      </c>
      <c r="M24" s="37">
        <f>SUM(M25:M26)</f>
        <v>0</v>
      </c>
      <c r="N24" s="37">
        <f>SUM(N25:N26)</f>
        <v>0</v>
      </c>
      <c r="O24" s="56"/>
      <c r="P24" s="37">
        <f t="shared" si="0"/>
        <v>0</v>
      </c>
      <c r="Q24" s="37">
        <v>61</v>
      </c>
      <c r="R24" s="56"/>
      <c r="S24" s="37">
        <f>Q24</f>
        <v>61</v>
      </c>
      <c r="T24" s="37">
        <f>SUM(T25:T26)</f>
        <v>0</v>
      </c>
      <c r="U24" s="56"/>
      <c r="V24" s="37">
        <f t="shared" si="1"/>
        <v>0</v>
      </c>
      <c r="W24" s="38">
        <f t="shared" si="2"/>
        <v>61</v>
      </c>
      <c r="X24" s="38">
        <f>(N24+Q24+T24)</f>
        <v>61</v>
      </c>
      <c r="Y24" s="38">
        <f t="shared" si="4"/>
        <v>61</v>
      </c>
      <c r="Z24" s="38">
        <f>SUM(Z25:Z26)</f>
        <v>61</v>
      </c>
      <c r="AA24" s="38">
        <f>SUM(AA25:AA26)</f>
        <v>61</v>
      </c>
      <c r="AB24" s="39"/>
      <c r="AC24" s="39"/>
      <c r="AD24" s="39"/>
      <c r="AE24" s="39"/>
      <c r="AF24" s="39"/>
      <c r="AG24" s="39"/>
      <c r="AH24" s="39"/>
      <c r="AI24" s="39"/>
      <c r="AJ24" s="39"/>
      <c r="AK24" s="39"/>
      <c r="AL24" s="39"/>
      <c r="AM24" s="39"/>
    </row>
    <row r="25" spans="1:39" ht="22.5" x14ac:dyDescent="0.25">
      <c r="A25" s="40" t="s">
        <v>105</v>
      </c>
      <c r="B25" s="40"/>
      <c r="C25" s="40" t="s">
        <v>161</v>
      </c>
      <c r="D25" s="41"/>
      <c r="E25" s="40" t="s">
        <v>103</v>
      </c>
      <c r="F25" s="141"/>
      <c r="G25" s="40"/>
      <c r="H25" s="40"/>
      <c r="I25" s="40"/>
      <c r="J25" s="40"/>
      <c r="K25" s="42" t="s">
        <v>111</v>
      </c>
      <c r="L25" s="42" t="s">
        <v>109</v>
      </c>
      <c r="M25" s="43"/>
      <c r="N25" s="43"/>
      <c r="O25" s="43"/>
      <c r="P25" s="43">
        <f t="shared" si="0"/>
        <v>0</v>
      </c>
      <c r="Q25" s="43">
        <v>44</v>
      </c>
      <c r="R25" s="43">
        <v>1</v>
      </c>
      <c r="S25" s="43">
        <v>44</v>
      </c>
      <c r="T25" s="43"/>
      <c r="U25" s="43"/>
      <c r="V25" s="43">
        <f t="shared" si="1"/>
        <v>0</v>
      </c>
      <c r="W25" s="44">
        <f t="shared" si="2"/>
        <v>44</v>
      </c>
      <c r="X25" s="44">
        <f t="shared" ref="X25:X26" si="10">(N25+Q25+T25)</f>
        <v>44</v>
      </c>
      <c r="Y25" s="44">
        <f t="shared" si="4"/>
        <v>44</v>
      </c>
      <c r="Z25" s="44">
        <f t="shared" ref="Z25:Z26" si="11">IF(J25="O","",O25*P25+R25*S25+U25*V25)</f>
        <v>44</v>
      </c>
      <c r="AA25" s="44">
        <f t="shared" ref="AA25:AA26" si="12">IF(OR(G25="O",H25="O",I25="O",E25="Options facultatives",J25="O"),"",O25*P25+R25*S25+U25*V25)</f>
        <v>44</v>
      </c>
      <c r="AB25" s="45"/>
      <c r="AC25" s="45"/>
      <c r="AD25" s="45"/>
      <c r="AE25" s="45"/>
      <c r="AF25" s="45"/>
      <c r="AG25" s="45"/>
      <c r="AH25" s="45"/>
      <c r="AI25" s="45"/>
      <c r="AJ25" s="45"/>
      <c r="AK25" s="45"/>
      <c r="AL25" s="45"/>
      <c r="AM25" s="45"/>
    </row>
    <row r="26" spans="1:39" ht="21.95" customHeight="1" x14ac:dyDescent="0.25">
      <c r="A26" s="40" t="s">
        <v>105</v>
      </c>
      <c r="B26" s="40"/>
      <c r="C26" s="40" t="s">
        <v>162</v>
      </c>
      <c r="D26" s="41"/>
      <c r="E26" s="40" t="s">
        <v>103</v>
      </c>
      <c r="F26" s="141"/>
      <c r="G26" s="40"/>
      <c r="H26" s="40"/>
      <c r="I26" s="40"/>
      <c r="J26" s="40"/>
      <c r="K26" s="42"/>
      <c r="L26" s="42" t="s">
        <v>109</v>
      </c>
      <c r="M26" s="43"/>
      <c r="N26" s="43"/>
      <c r="O26" s="43"/>
      <c r="P26" s="43">
        <f t="shared" si="0"/>
        <v>0</v>
      </c>
      <c r="Q26" s="43">
        <v>17</v>
      </c>
      <c r="R26" s="43">
        <v>1</v>
      </c>
      <c r="S26" s="43">
        <v>17</v>
      </c>
      <c r="T26" s="43"/>
      <c r="U26" s="43"/>
      <c r="V26" s="43">
        <f t="shared" si="1"/>
        <v>0</v>
      </c>
      <c r="W26" s="44">
        <f t="shared" si="2"/>
        <v>17</v>
      </c>
      <c r="X26" s="44">
        <f t="shared" si="10"/>
        <v>17</v>
      </c>
      <c r="Y26" s="44">
        <f t="shared" si="4"/>
        <v>17</v>
      </c>
      <c r="Z26" s="44">
        <f t="shared" si="11"/>
        <v>17</v>
      </c>
      <c r="AA26" s="44">
        <f t="shared" si="12"/>
        <v>17</v>
      </c>
      <c r="AB26" s="45"/>
      <c r="AC26" s="45"/>
      <c r="AD26" s="45"/>
      <c r="AE26" s="45"/>
      <c r="AF26" s="45"/>
      <c r="AG26" s="45"/>
      <c r="AH26" s="45"/>
      <c r="AI26" s="45"/>
      <c r="AJ26" s="45"/>
      <c r="AK26" s="45"/>
      <c r="AL26" s="45"/>
      <c r="AM26" s="45"/>
    </row>
    <row r="27" spans="1:39" x14ac:dyDescent="0.25">
      <c r="A27" s="35" t="s">
        <v>102</v>
      </c>
      <c r="B27" s="35"/>
      <c r="C27" s="35"/>
      <c r="D27" s="35"/>
      <c r="E27" s="62" t="s">
        <v>103</v>
      </c>
      <c r="F27" s="140"/>
      <c r="G27" s="62"/>
      <c r="H27" s="62"/>
      <c r="I27" s="62"/>
      <c r="J27" s="62"/>
      <c r="K27" s="36">
        <v>4</v>
      </c>
      <c r="L27" s="36" t="s">
        <v>104</v>
      </c>
      <c r="M27" s="37">
        <f>SUM(M28:M28)</f>
        <v>0</v>
      </c>
      <c r="N27" s="37">
        <f>SUM(N28:N28)</f>
        <v>0</v>
      </c>
      <c r="O27" s="56"/>
      <c r="P27" s="37">
        <f t="shared" si="0"/>
        <v>0</v>
      </c>
      <c r="Q27" s="37">
        <v>36</v>
      </c>
      <c r="R27" s="56"/>
      <c r="S27" s="37">
        <f>Q27</f>
        <v>36</v>
      </c>
      <c r="T27" s="37">
        <f>SUM(T28:T28)</f>
        <v>0</v>
      </c>
      <c r="U27" s="56"/>
      <c r="V27" s="37">
        <f t="shared" si="1"/>
        <v>0</v>
      </c>
      <c r="W27" s="38">
        <f t="shared" si="2"/>
        <v>36</v>
      </c>
      <c r="X27" s="38">
        <f>(N27+Q27+T27)</f>
        <v>36</v>
      </c>
      <c r="Y27" s="38">
        <f t="shared" si="4"/>
        <v>36</v>
      </c>
      <c r="Z27" s="38">
        <f>SUM(Z28:Z29)</f>
        <v>36</v>
      </c>
      <c r="AA27" s="38">
        <f>SUM(AA28:AA29)</f>
        <v>36</v>
      </c>
      <c r="AB27" s="39"/>
      <c r="AC27" s="39"/>
      <c r="AD27" s="39"/>
      <c r="AE27" s="39"/>
      <c r="AF27" s="39"/>
      <c r="AG27" s="39"/>
      <c r="AH27" s="39"/>
      <c r="AI27" s="39"/>
      <c r="AJ27" s="39"/>
      <c r="AK27" s="39"/>
      <c r="AL27" s="39"/>
      <c r="AM27" s="39"/>
    </row>
    <row r="28" spans="1:39" x14ac:dyDescent="0.25">
      <c r="A28" s="40" t="s">
        <v>105</v>
      </c>
      <c r="B28" s="40"/>
      <c r="C28" s="40" t="s">
        <v>163</v>
      </c>
      <c r="D28" s="41"/>
      <c r="E28" s="40" t="s">
        <v>103</v>
      </c>
      <c r="F28" s="141"/>
      <c r="G28" s="40"/>
      <c r="H28" s="40"/>
      <c r="I28" s="40"/>
      <c r="J28" s="40"/>
      <c r="K28" s="42" t="s">
        <v>111</v>
      </c>
      <c r="L28" s="42" t="s">
        <v>104</v>
      </c>
      <c r="M28" s="43"/>
      <c r="N28" s="43"/>
      <c r="O28" s="43"/>
      <c r="P28" s="43">
        <f t="shared" si="0"/>
        <v>0</v>
      </c>
      <c r="Q28" s="43">
        <v>24</v>
      </c>
      <c r="R28" s="43">
        <v>1</v>
      </c>
      <c r="S28" s="43">
        <v>24</v>
      </c>
      <c r="T28" s="43"/>
      <c r="U28" s="43"/>
      <c r="V28" s="43">
        <f t="shared" si="1"/>
        <v>0</v>
      </c>
      <c r="W28" s="44">
        <f t="shared" si="2"/>
        <v>24</v>
      </c>
      <c r="X28" s="44">
        <f t="shared" ref="X28" si="13">(N28+Q28+T28)</f>
        <v>24</v>
      </c>
      <c r="Y28" s="44">
        <f t="shared" si="4"/>
        <v>24</v>
      </c>
      <c r="Z28" s="44">
        <f t="shared" ref="Z28" si="14">IF(J28="O","",O28*P28+R28*S28+U28*V28)</f>
        <v>24</v>
      </c>
      <c r="AA28" s="44">
        <f t="shared" ref="AA28:AA29" si="15">IF(OR(G28="O",H28="O",I28="O",E28="Options facultatives",J28="O"),"",O28*P28+R28*S28+U28*V28)</f>
        <v>24</v>
      </c>
      <c r="AB28" s="45"/>
      <c r="AC28" s="45"/>
      <c r="AD28" s="45"/>
      <c r="AE28" s="45"/>
      <c r="AF28" s="45"/>
      <c r="AG28" s="45"/>
      <c r="AH28" s="45"/>
      <c r="AI28" s="45"/>
      <c r="AJ28" s="45"/>
      <c r="AK28" s="45"/>
      <c r="AL28" s="45"/>
      <c r="AM28" s="45"/>
    </row>
    <row r="29" spans="1:39" x14ac:dyDescent="0.25">
      <c r="A29" s="40" t="s">
        <v>105</v>
      </c>
      <c r="B29" s="40"/>
      <c r="C29" s="40" t="s">
        <v>164</v>
      </c>
      <c r="D29" s="41"/>
      <c r="E29" s="40" t="s">
        <v>103</v>
      </c>
      <c r="F29" s="65"/>
      <c r="G29" s="40"/>
      <c r="H29" s="40"/>
      <c r="I29" s="40"/>
      <c r="J29" s="40"/>
      <c r="K29" s="42" t="s">
        <v>111</v>
      </c>
      <c r="L29" s="42" t="s">
        <v>104</v>
      </c>
      <c r="M29" s="43"/>
      <c r="N29" s="43"/>
      <c r="O29" s="43"/>
      <c r="P29" s="43">
        <f t="shared" si="0"/>
        <v>0</v>
      </c>
      <c r="Q29" s="43">
        <v>12</v>
      </c>
      <c r="R29" s="43">
        <v>1</v>
      </c>
      <c r="S29" s="43">
        <v>12</v>
      </c>
      <c r="T29" s="43"/>
      <c r="U29" s="43"/>
      <c r="V29" s="43">
        <f t="shared" si="1"/>
        <v>0</v>
      </c>
      <c r="W29" s="44">
        <f t="shared" si="2"/>
        <v>12</v>
      </c>
      <c r="X29" s="44">
        <f t="shared" si="3"/>
        <v>12</v>
      </c>
      <c r="Y29" s="44">
        <f t="shared" si="4"/>
        <v>12</v>
      </c>
      <c r="Z29" s="44">
        <f t="shared" si="5"/>
        <v>12</v>
      </c>
      <c r="AA29" s="44">
        <f t="shared" si="15"/>
        <v>12</v>
      </c>
      <c r="AB29" s="45"/>
      <c r="AC29" s="45"/>
      <c r="AD29" s="45"/>
      <c r="AE29" s="45"/>
      <c r="AF29" s="45"/>
      <c r="AG29" s="45"/>
      <c r="AH29" s="45"/>
      <c r="AI29" s="45"/>
      <c r="AJ29" s="45"/>
      <c r="AK29" s="45"/>
      <c r="AL29" s="45"/>
      <c r="AM29" s="45"/>
    </row>
    <row r="30" spans="1:39" ht="45" customHeight="1" x14ac:dyDescent="0.25">
      <c r="A30" s="46"/>
      <c r="B30" s="46"/>
      <c r="C30" s="46"/>
      <c r="D30" s="47"/>
      <c r="E30" s="47"/>
      <c r="F30" s="47"/>
      <c r="G30" s="47"/>
      <c r="H30" s="48"/>
      <c r="I30" s="49" t="s">
        <v>120</v>
      </c>
      <c r="J30" s="49"/>
      <c r="K30" s="36">
        <f>SUMIFS(K12:K30,$A$12:$A$30,"Intitulé de l'UE")</f>
        <v>30</v>
      </c>
      <c r="L30" s="62" t="s">
        <v>121</v>
      </c>
      <c r="M30" s="37">
        <f>SUMIFS(M12:M29,$A$12:$A$29,"Intitulé de l'UE")</f>
        <v>0</v>
      </c>
      <c r="N30" s="37">
        <f>SUMIFS(N12:N29,$A$12:$A$29,"Intitulé de l'UE")</f>
        <v>0</v>
      </c>
      <c r="O30" s="37">
        <f>SUMIFS($O12:$O29,$A$12:$A$29,"ECUE")</f>
        <v>0</v>
      </c>
      <c r="P30" s="37">
        <f>SUMIFS(P12:P29,$A$12:$A$29,"Intitulé de l'UE")</f>
        <v>0</v>
      </c>
      <c r="Q30" s="37">
        <f>SUMIFS(Q12:Q29,$A$12:$A$29,"Intitulé de l'UE")</f>
        <v>281</v>
      </c>
      <c r="R30" s="37">
        <f>SUMIFS(R12:R29,$A$12:$A$29,"ECUE")</f>
        <v>12</v>
      </c>
      <c r="S30" s="37">
        <f>S12+S15+S18+S21+S24+S27</f>
        <v>281</v>
      </c>
      <c r="T30" s="37">
        <f>SUMIFS(T12:T29,$A$12:$A$29,"Intitulé de l'UE")</f>
        <v>0</v>
      </c>
      <c r="U30" s="37">
        <f>SUMIFS(U12:U29,$A$12:$A$29,"ECUE")</f>
        <v>0</v>
      </c>
      <c r="V30" s="37">
        <f t="shared" ref="V30:AA30" si="16">SUMIFS(V12:V29,$A$12:$A$29,"Intitulé de l'UE")</f>
        <v>0</v>
      </c>
      <c r="W30" s="38">
        <f t="shared" si="16"/>
        <v>281</v>
      </c>
      <c r="X30" s="38">
        <f t="shared" si="16"/>
        <v>281</v>
      </c>
      <c r="Y30" s="38">
        <f t="shared" si="16"/>
        <v>281</v>
      </c>
      <c r="Z30" s="38">
        <f t="shared" si="16"/>
        <v>281</v>
      </c>
      <c r="AA30" s="38">
        <f t="shared" si="16"/>
        <v>281</v>
      </c>
      <c r="AB30" s="78" t="s">
        <v>122</v>
      </c>
      <c r="AC30" s="79"/>
      <c r="AD30" s="79"/>
      <c r="AE30" s="79"/>
      <c r="AF30" s="79"/>
      <c r="AG30" s="79"/>
      <c r="AH30" s="79"/>
      <c r="AI30" s="79"/>
      <c r="AJ30" s="79"/>
      <c r="AK30" s="79"/>
      <c r="AL30" s="79"/>
      <c r="AM30" s="79"/>
    </row>
    <row r="31" spans="1:39" x14ac:dyDescent="0.25">
      <c r="A31" s="13"/>
      <c r="B31" s="13"/>
      <c r="C31" s="13"/>
      <c r="D31" s="13"/>
      <c r="E31" s="13"/>
      <c r="F31" s="13"/>
      <c r="G31" s="13"/>
      <c r="H31" s="13"/>
      <c r="I31" s="13"/>
      <c r="J31" s="13"/>
      <c r="K31" s="13"/>
      <c r="L31" s="13"/>
      <c r="M31" s="13"/>
      <c r="N31" s="13"/>
      <c r="O31" s="13"/>
      <c r="P31" s="13"/>
      <c r="Q31" s="13"/>
      <c r="R31" s="13"/>
      <c r="S31" s="50"/>
      <c r="T31" s="50"/>
      <c r="U31" s="50"/>
      <c r="V31" s="50"/>
      <c r="W31" s="13"/>
      <c r="X31" s="13"/>
      <c r="Y31" s="13"/>
      <c r="Z31" s="13"/>
      <c r="AA31" s="13"/>
      <c r="AB31" s="14"/>
      <c r="AC31" s="14"/>
      <c r="AD31" s="14"/>
      <c r="AE31" s="14"/>
      <c r="AF31" s="14"/>
      <c r="AG31" s="14"/>
      <c r="AH31" s="14"/>
      <c r="AI31" s="14"/>
      <c r="AJ31" s="14"/>
      <c r="AK31" s="14"/>
      <c r="AL31" s="14"/>
      <c r="AM31" s="14"/>
    </row>
  </sheetData>
  <mergeCells count="63">
    <mergeCell ref="A2:B2"/>
    <mergeCell ref="A3:B3"/>
    <mergeCell ref="A4:B4"/>
    <mergeCell ref="C4:D4"/>
    <mergeCell ref="E4:H4"/>
    <mergeCell ref="AB8:AM8"/>
    <mergeCell ref="A7:C7"/>
    <mergeCell ref="L4:Q4"/>
    <mergeCell ref="R4:T4"/>
    <mergeCell ref="A5:B5"/>
    <mergeCell ref="C5:D5"/>
    <mergeCell ref="E5:H5"/>
    <mergeCell ref="I5:Q5"/>
    <mergeCell ref="R5:T5"/>
    <mergeCell ref="I4:K4"/>
    <mergeCell ref="G10:I10"/>
    <mergeCell ref="AB10:AE10"/>
    <mergeCell ref="Z9:Z11"/>
    <mergeCell ref="C6:D6"/>
    <mergeCell ref="E6:H6"/>
    <mergeCell ref="I6:Q6"/>
    <mergeCell ref="R6:T6"/>
    <mergeCell ref="U6:W6"/>
    <mergeCell ref="AB7:AM7"/>
    <mergeCell ref="A8:C8"/>
    <mergeCell ref="M8:O8"/>
    <mergeCell ref="P8:Q8"/>
    <mergeCell ref="R8:S8"/>
    <mergeCell ref="T8:U8"/>
    <mergeCell ref="V8:W8"/>
    <mergeCell ref="X8:AA8"/>
    <mergeCell ref="AA9:AA11"/>
    <mergeCell ref="AB9:AH9"/>
    <mergeCell ref="AI9:AJ9"/>
    <mergeCell ref="AK9:AM10"/>
    <mergeCell ref="A10:A11"/>
    <mergeCell ref="B10:B11"/>
    <mergeCell ref="C10:C11"/>
    <mergeCell ref="D10:D11"/>
    <mergeCell ref="E10:E11"/>
    <mergeCell ref="A9:C9"/>
    <mergeCell ref="D9:L9"/>
    <mergeCell ref="N9:V9"/>
    <mergeCell ref="W9:W11"/>
    <mergeCell ref="X9:X11"/>
    <mergeCell ref="Y9:Y11"/>
    <mergeCell ref="F10:F11"/>
    <mergeCell ref="J10:J11"/>
    <mergeCell ref="K10:K11"/>
    <mergeCell ref="F24:F26"/>
    <mergeCell ref="F27:F28"/>
    <mergeCell ref="AB30:AM30"/>
    <mergeCell ref="AF10:AH10"/>
    <mergeCell ref="AI10:AJ10"/>
    <mergeCell ref="F12:F14"/>
    <mergeCell ref="F15:F17"/>
    <mergeCell ref="F18:F20"/>
    <mergeCell ref="F21:F23"/>
    <mergeCell ref="L10:L11"/>
    <mergeCell ref="M10:M11"/>
    <mergeCell ref="N10:P10"/>
    <mergeCell ref="Q10:S10"/>
    <mergeCell ref="T10:V10"/>
  </mergeCells>
  <dataValidations count="2">
    <dataValidation type="list" allowBlank="1" showInputMessage="1" showErrorMessage="1" sqref="C5:D5">
      <formula1>LMention</formula1>
    </dataValidation>
    <dataValidation type="list" allowBlank="1" showInputMessage="1" showErrorMessage="1" sqref="P8 T8">
      <formula1>LChoix</formula1>
    </dataValidation>
  </dataValidations>
  <pageMargins left="0.75" right="0.75" top="1" bottom="1" header="0.5" footer="0.5"/>
  <pageSetup paperSize="8" scale="69" orientation="landscape" horizontalDpi="1200" verticalDpi="1200" r:id="rId1"/>
  <colBreaks count="1" manualBreakCount="1">
    <brk id="22" max="1048575" man="1"/>
  </colBreaks>
  <ignoredErrors>
    <ignoredError sqref="O30 U30 Z27:AA27 Z24:AA24 Z21:AA21 Z18:AA18 Z15:AA15" formula="1"/>
  </ignoredErrors>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x14:formula1>
            <xm:f>'Liste des mentions LP'!$G$11:$G$13</xm:f>
          </x14:formula1>
          <xm:sqref>E12:E29</xm:sqref>
        </x14:dataValidation>
        <x14:dataValidation type="list" allowBlank="1" showInputMessage="1" showErrorMessage="1">
          <x14:formula1>
            <xm:f>'Liste des mentions LP'!$E$11:$E$13</xm:f>
          </x14:formula1>
          <xm:sqref>I4:K4</xm:sqref>
        </x14:dataValidation>
        <x14:dataValidation type="list" allowBlank="1" showInputMessage="1" showErrorMessage="1">
          <x14:formula1>
            <xm:f>'Liste des mentions LP'!$F$11:$F$14</xm:f>
          </x14:formula1>
          <xm:sqref>C4:D4</xm:sqref>
        </x14:dataValidation>
        <x14:dataValidation type="list" allowBlank="1" showInputMessage="1" showErrorMessage="1">
          <x14:formula1>
            <xm:f>'Liste des mentions LP'!$H$11:$H$12</xm:f>
          </x14:formula1>
          <xm:sqref>G12:J29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
  <sheetViews>
    <sheetView zoomScaleNormal="100" workbookViewId="0">
      <selection activeCell="D33" sqref="D33"/>
    </sheetView>
  </sheetViews>
  <sheetFormatPr baseColWidth="10" defaultColWidth="11" defaultRowHeight="15.75" x14ac:dyDescent="0.25"/>
  <cols>
    <col min="2" max="6" width="20.5" customWidth="1"/>
  </cols>
  <sheetData>
    <row r="1" spans="1:6" x14ac:dyDescent="0.25">
      <c r="B1" s="147" t="s">
        <v>165</v>
      </c>
      <c r="C1" s="149" t="s">
        <v>166</v>
      </c>
      <c r="D1" s="147" t="s">
        <v>167</v>
      </c>
      <c r="E1" s="149" t="s">
        <v>71</v>
      </c>
      <c r="F1" s="147" t="s">
        <v>72</v>
      </c>
    </row>
    <row r="2" spans="1:6" x14ac:dyDescent="0.25">
      <c r="B2" s="148"/>
      <c r="C2" s="149"/>
      <c r="D2" s="148"/>
      <c r="E2" s="149"/>
      <c r="F2" s="148"/>
    </row>
    <row r="3" spans="1:6" ht="33.950000000000003" customHeight="1" x14ac:dyDescent="0.25">
      <c r="B3" s="148"/>
      <c r="C3" s="147"/>
      <c r="D3" s="148"/>
      <c r="E3" s="147"/>
      <c r="F3" s="148"/>
    </row>
    <row r="4" spans="1:6" x14ac:dyDescent="0.25">
      <c r="A4" s="51" t="s">
        <v>168</v>
      </c>
      <c r="B4" s="52">
        <f>'SEMESTRE 1'!W30</f>
        <v>300</v>
      </c>
      <c r="C4" s="52">
        <f>'SEMESTRE 1'!X30</f>
        <v>300</v>
      </c>
      <c r="D4" s="52">
        <f>'SEMESTRE 1'!Y30</f>
        <v>300</v>
      </c>
      <c r="E4" s="52">
        <f>'SEMESTRE 1'!Z30</f>
        <v>300</v>
      </c>
      <c r="F4" s="52">
        <f>'SEMESTRE 1'!AA30</f>
        <v>300</v>
      </c>
    </row>
    <row r="5" spans="1:6" x14ac:dyDescent="0.25">
      <c r="A5" s="51" t="s">
        <v>169</v>
      </c>
      <c r="B5" s="52">
        <f>'SEMESTRE 2'!W30</f>
        <v>264</v>
      </c>
      <c r="C5" s="52">
        <f>'SEMESTRE 2'!X30</f>
        <v>264</v>
      </c>
      <c r="D5" s="52">
        <f>'SEMESTRE 2'!Y30</f>
        <v>264</v>
      </c>
      <c r="E5" s="52">
        <f>'SEMESTRE 2'!Z30</f>
        <v>264</v>
      </c>
      <c r="F5" s="52">
        <f>'SEMESTRE 2'!AA30</f>
        <v>264</v>
      </c>
    </row>
    <row r="6" spans="1:6" x14ac:dyDescent="0.25">
      <c r="A6" s="51" t="s">
        <v>170</v>
      </c>
      <c r="B6" s="52">
        <f>'SEMESTRE 3'!W31</f>
        <v>319</v>
      </c>
      <c r="C6" s="52">
        <f>'SEMESTRE 3'!X31</f>
        <v>319</v>
      </c>
      <c r="D6" s="52">
        <f>'SEMESTRE 3'!Y31</f>
        <v>319</v>
      </c>
      <c r="E6" s="52">
        <f>'SEMESTRE 3'!Z31</f>
        <v>319</v>
      </c>
      <c r="F6" s="52">
        <f>'SEMESTRE 3'!AA31</f>
        <v>319</v>
      </c>
    </row>
    <row r="7" spans="1:6" x14ac:dyDescent="0.25">
      <c r="A7" s="51" t="s">
        <v>171</v>
      </c>
      <c r="B7" s="52">
        <f>'SEMESTRE 4'!W30</f>
        <v>281</v>
      </c>
      <c r="C7" s="52">
        <f>'SEMESTRE 4'!X30</f>
        <v>281</v>
      </c>
      <c r="D7" s="52">
        <f>'SEMESTRE 4'!Y30</f>
        <v>281</v>
      </c>
      <c r="E7" s="52">
        <f>'SEMESTRE 4'!Z30</f>
        <v>281</v>
      </c>
      <c r="F7" s="52">
        <f>'SEMESTRE 4'!AA30</f>
        <v>281</v>
      </c>
    </row>
    <row r="8" spans="1:6" x14ac:dyDescent="0.25">
      <c r="A8" s="53" t="s">
        <v>172</v>
      </c>
      <c r="B8" s="53">
        <f>SUM(B4:B7)</f>
        <v>1164</v>
      </c>
      <c r="C8" s="53">
        <f t="shared" ref="C8:F8" si="0">SUM(C4:C7)</f>
        <v>1164</v>
      </c>
      <c r="D8" s="53">
        <f t="shared" si="0"/>
        <v>1164</v>
      </c>
      <c r="E8" s="53">
        <f t="shared" si="0"/>
        <v>1164</v>
      </c>
      <c r="F8" s="53">
        <f t="shared" si="0"/>
        <v>1164</v>
      </c>
    </row>
  </sheetData>
  <sheetProtection password="CAF3" sheet="1" objects="1" scenarios="1"/>
  <mergeCells count="5">
    <mergeCell ref="B1:B3"/>
    <mergeCell ref="C1:C3"/>
    <mergeCell ref="D1:D3"/>
    <mergeCell ref="E1:E3"/>
    <mergeCell ref="F1:F3"/>
  </mergeCells>
  <pageMargins left="0.75" right="0.75" top="1.75" bottom="1" header="0.5" footer="0.5"/>
  <pageSetup paperSize="9" orientation="landscape" r:id="rId1"/>
  <headerFooter>
    <oddHeader>&amp;CDEVE - Service Pilotage et Offre de formation 
CHARGE D'ENSEIGNEMENT ET VOLUME HORAIRE
DEUST Metiers de la Forme
2015-2016</oddHeader>
  </headerFooter>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67"/>
  <sheetViews>
    <sheetView topLeftCell="A31" workbookViewId="0">
      <selection activeCell="E27" sqref="E27"/>
    </sheetView>
  </sheetViews>
  <sheetFormatPr baseColWidth="10" defaultColWidth="11" defaultRowHeight="15.75" x14ac:dyDescent="0.25"/>
  <cols>
    <col min="1" max="1" width="81.375" customWidth="1"/>
    <col min="2" max="2" width="12.625" customWidth="1"/>
    <col min="6" max="6" width="21.5" customWidth="1"/>
    <col min="7" max="7" width="21.125" customWidth="1"/>
  </cols>
  <sheetData>
    <row r="1" spans="1:8" x14ac:dyDescent="0.25">
      <c r="A1" s="54" t="s">
        <v>173</v>
      </c>
      <c r="E1" s="59" t="s">
        <v>174</v>
      </c>
      <c r="F1" s="1" t="s">
        <v>175</v>
      </c>
      <c r="G1" s="1" t="s">
        <v>79</v>
      </c>
      <c r="H1" s="1" t="s">
        <v>176</v>
      </c>
    </row>
    <row r="2" spans="1:8" x14ac:dyDescent="0.25">
      <c r="A2" s="55" t="s">
        <v>177</v>
      </c>
      <c r="E2" s="55" t="s">
        <v>178</v>
      </c>
      <c r="F2" s="2" t="s">
        <v>179</v>
      </c>
      <c r="G2" s="2" t="s">
        <v>103</v>
      </c>
      <c r="H2" s="2" t="s">
        <v>180</v>
      </c>
    </row>
    <row r="3" spans="1:8" x14ac:dyDescent="0.25">
      <c r="A3" s="55" t="s">
        <v>181</v>
      </c>
      <c r="E3" s="55" t="s">
        <v>182</v>
      </c>
      <c r="F3" s="2" t="s">
        <v>183</v>
      </c>
      <c r="G3" s="2" t="s">
        <v>184</v>
      </c>
      <c r="H3" s="2"/>
    </row>
    <row r="4" spans="1:8" x14ac:dyDescent="0.25">
      <c r="A4" s="55" t="s">
        <v>185</v>
      </c>
      <c r="E4" s="55" t="s">
        <v>43</v>
      </c>
      <c r="F4" s="2" t="s">
        <v>41</v>
      </c>
      <c r="G4" s="2" t="s">
        <v>186</v>
      </c>
      <c r="H4" s="2"/>
    </row>
    <row r="5" spans="1:8" x14ac:dyDescent="0.25">
      <c r="A5" s="55" t="s">
        <v>187</v>
      </c>
      <c r="E5" s="55"/>
      <c r="F5" s="2" t="s">
        <v>188</v>
      </c>
    </row>
    <row r="6" spans="1:8" x14ac:dyDescent="0.25">
      <c r="A6" s="55" t="s">
        <v>189</v>
      </c>
    </row>
    <row r="7" spans="1:8" x14ac:dyDescent="0.25">
      <c r="A7" s="55" t="s">
        <v>190</v>
      </c>
    </row>
    <row r="8" spans="1:8" x14ac:dyDescent="0.25">
      <c r="A8" s="55" t="s">
        <v>191</v>
      </c>
    </row>
    <row r="9" spans="1:8" x14ac:dyDescent="0.25">
      <c r="A9" s="55" t="s">
        <v>192</v>
      </c>
    </row>
    <row r="10" spans="1:8" x14ac:dyDescent="0.25">
      <c r="A10" s="55" t="s">
        <v>193</v>
      </c>
      <c r="E10" s="59" t="s">
        <v>174</v>
      </c>
      <c r="F10" s="1" t="s">
        <v>175</v>
      </c>
      <c r="G10" s="1" t="s">
        <v>79</v>
      </c>
      <c r="H10" s="1" t="s">
        <v>176</v>
      </c>
    </row>
    <row r="11" spans="1:8" x14ac:dyDescent="0.25">
      <c r="A11" s="55" t="s">
        <v>194</v>
      </c>
      <c r="E11" s="55" t="s">
        <v>178</v>
      </c>
      <c r="F11" s="2" t="s">
        <v>179</v>
      </c>
      <c r="G11" s="2" t="s">
        <v>103</v>
      </c>
      <c r="H11" s="2" t="s">
        <v>180</v>
      </c>
    </row>
    <row r="12" spans="1:8" x14ac:dyDescent="0.25">
      <c r="A12" s="55" t="s">
        <v>195</v>
      </c>
      <c r="E12" s="55" t="s">
        <v>182</v>
      </c>
      <c r="F12" s="2" t="s">
        <v>183</v>
      </c>
      <c r="G12" s="2" t="s">
        <v>184</v>
      </c>
      <c r="H12" s="2"/>
    </row>
    <row r="13" spans="1:8" x14ac:dyDescent="0.25">
      <c r="A13" s="55" t="s">
        <v>196</v>
      </c>
      <c r="E13" s="55" t="s">
        <v>43</v>
      </c>
      <c r="F13" s="2" t="s">
        <v>41</v>
      </c>
      <c r="G13" s="2" t="s">
        <v>186</v>
      </c>
      <c r="H13" s="2"/>
    </row>
    <row r="14" spans="1:8" x14ac:dyDescent="0.25">
      <c r="A14" s="55" t="s">
        <v>197</v>
      </c>
      <c r="E14" s="55"/>
      <c r="F14" s="2" t="s">
        <v>188</v>
      </c>
    </row>
    <row r="15" spans="1:8" x14ac:dyDescent="0.25">
      <c r="A15" s="55" t="s">
        <v>198</v>
      </c>
    </row>
    <row r="16" spans="1:8" x14ac:dyDescent="0.25">
      <c r="A16" s="55" t="s">
        <v>199</v>
      </c>
    </row>
    <row r="17" spans="1:1" x14ac:dyDescent="0.25">
      <c r="A17" s="55" t="s">
        <v>200</v>
      </c>
    </row>
    <row r="18" spans="1:1" x14ac:dyDescent="0.25">
      <c r="A18" s="55" t="s">
        <v>201</v>
      </c>
    </row>
    <row r="19" spans="1:1" x14ac:dyDescent="0.25">
      <c r="A19" s="55" t="s">
        <v>202</v>
      </c>
    </row>
    <row r="20" spans="1:1" x14ac:dyDescent="0.25">
      <c r="A20" s="55" t="s">
        <v>203</v>
      </c>
    </row>
    <row r="21" spans="1:1" x14ac:dyDescent="0.25">
      <c r="A21" s="55" t="s">
        <v>204</v>
      </c>
    </row>
    <row r="22" spans="1:1" x14ac:dyDescent="0.25">
      <c r="A22" s="55" t="s">
        <v>205</v>
      </c>
    </row>
    <row r="23" spans="1:1" x14ac:dyDescent="0.25">
      <c r="A23" s="55" t="s">
        <v>206</v>
      </c>
    </row>
    <row r="24" spans="1:1" x14ac:dyDescent="0.25">
      <c r="A24" s="55" t="s">
        <v>207</v>
      </c>
    </row>
    <row r="25" spans="1:1" x14ac:dyDescent="0.25">
      <c r="A25" s="55" t="s">
        <v>208</v>
      </c>
    </row>
    <row r="26" spans="1:1" x14ac:dyDescent="0.25">
      <c r="A26" s="55" t="s">
        <v>209</v>
      </c>
    </row>
    <row r="27" spans="1:1" x14ac:dyDescent="0.25">
      <c r="A27" s="55" t="s">
        <v>210</v>
      </c>
    </row>
    <row r="28" spans="1:1" x14ac:dyDescent="0.25">
      <c r="A28" s="55" t="s">
        <v>211</v>
      </c>
    </row>
    <row r="29" spans="1:1" x14ac:dyDescent="0.25">
      <c r="A29" s="55" t="s">
        <v>212</v>
      </c>
    </row>
    <row r="30" spans="1:1" x14ac:dyDescent="0.25">
      <c r="A30" s="55" t="s">
        <v>213</v>
      </c>
    </row>
    <row r="31" spans="1:1" x14ac:dyDescent="0.25">
      <c r="A31" s="55" t="s">
        <v>214</v>
      </c>
    </row>
    <row r="32" spans="1:1" x14ac:dyDescent="0.25">
      <c r="A32" s="55" t="s">
        <v>215</v>
      </c>
    </row>
    <row r="33" spans="1:1" x14ac:dyDescent="0.25">
      <c r="A33" s="55" t="s">
        <v>216</v>
      </c>
    </row>
    <row r="34" spans="1:1" x14ac:dyDescent="0.25">
      <c r="A34" s="55" t="s">
        <v>217</v>
      </c>
    </row>
    <row r="35" spans="1:1" x14ac:dyDescent="0.25">
      <c r="A35" s="55" t="s">
        <v>218</v>
      </c>
    </row>
    <row r="36" spans="1:1" x14ac:dyDescent="0.25">
      <c r="A36" s="55" t="s">
        <v>219</v>
      </c>
    </row>
    <row r="37" spans="1:1" x14ac:dyDescent="0.25">
      <c r="A37" s="55" t="s">
        <v>220</v>
      </c>
    </row>
    <row r="38" spans="1:1" x14ac:dyDescent="0.25">
      <c r="A38" s="55" t="s">
        <v>221</v>
      </c>
    </row>
    <row r="39" spans="1:1" x14ac:dyDescent="0.25">
      <c r="A39" s="55" t="s">
        <v>222</v>
      </c>
    </row>
    <row r="40" spans="1:1" x14ac:dyDescent="0.25">
      <c r="A40" s="55" t="s">
        <v>223</v>
      </c>
    </row>
    <row r="41" spans="1:1" x14ac:dyDescent="0.25">
      <c r="A41" s="55" t="s">
        <v>224</v>
      </c>
    </row>
    <row r="42" spans="1:1" x14ac:dyDescent="0.25">
      <c r="A42" s="55" t="s">
        <v>225</v>
      </c>
    </row>
    <row r="43" spans="1:1" x14ac:dyDescent="0.25">
      <c r="A43" s="55" t="s">
        <v>226</v>
      </c>
    </row>
    <row r="44" spans="1:1" x14ac:dyDescent="0.25">
      <c r="A44" s="55" t="s">
        <v>227</v>
      </c>
    </row>
    <row r="45" spans="1:1" x14ac:dyDescent="0.25">
      <c r="A45" s="55" t="s">
        <v>228</v>
      </c>
    </row>
    <row r="46" spans="1:1" x14ac:dyDescent="0.25">
      <c r="A46" s="55" t="s">
        <v>229</v>
      </c>
    </row>
    <row r="47" spans="1:1" x14ac:dyDescent="0.25">
      <c r="A47" s="55" t="s">
        <v>230</v>
      </c>
    </row>
    <row r="48" spans="1:1" x14ac:dyDescent="0.25">
      <c r="A48" s="55" t="s">
        <v>231</v>
      </c>
    </row>
    <row r="49" spans="1:1" x14ac:dyDescent="0.25">
      <c r="A49" s="55" t="s">
        <v>232</v>
      </c>
    </row>
    <row r="50" spans="1:1" x14ac:dyDescent="0.25">
      <c r="A50" s="55" t="s">
        <v>233</v>
      </c>
    </row>
    <row r="51" spans="1:1" x14ac:dyDescent="0.25">
      <c r="A51" s="55" t="s">
        <v>234</v>
      </c>
    </row>
    <row r="52" spans="1:1" x14ac:dyDescent="0.25">
      <c r="A52" s="55" t="s">
        <v>235</v>
      </c>
    </row>
    <row r="53" spans="1:1" x14ac:dyDescent="0.25">
      <c r="A53" s="55" t="s">
        <v>236</v>
      </c>
    </row>
    <row r="54" spans="1:1" x14ac:dyDescent="0.25">
      <c r="A54" s="55" t="s">
        <v>237</v>
      </c>
    </row>
    <row r="55" spans="1:1" x14ac:dyDescent="0.25">
      <c r="A55" s="55" t="s">
        <v>238</v>
      </c>
    </row>
    <row r="56" spans="1:1" x14ac:dyDescent="0.25">
      <c r="A56" s="55" t="s">
        <v>239</v>
      </c>
    </row>
    <row r="57" spans="1:1" x14ac:dyDescent="0.25">
      <c r="A57" s="55" t="s">
        <v>240</v>
      </c>
    </row>
    <row r="58" spans="1:1" x14ac:dyDescent="0.25">
      <c r="A58" s="55" t="s">
        <v>241</v>
      </c>
    </row>
    <row r="59" spans="1:1" x14ac:dyDescent="0.25">
      <c r="A59" s="55" t="s">
        <v>242</v>
      </c>
    </row>
    <row r="60" spans="1:1" x14ac:dyDescent="0.25">
      <c r="A60" s="55" t="s">
        <v>243</v>
      </c>
    </row>
    <row r="61" spans="1:1" x14ac:dyDescent="0.25">
      <c r="A61" s="55" t="s">
        <v>244</v>
      </c>
    </row>
    <row r="62" spans="1:1" x14ac:dyDescent="0.25">
      <c r="A62" s="55" t="s">
        <v>245</v>
      </c>
    </row>
    <row r="63" spans="1:1" x14ac:dyDescent="0.25">
      <c r="A63" s="55" t="s">
        <v>246</v>
      </c>
    </row>
    <row r="64" spans="1:1" x14ac:dyDescent="0.25">
      <c r="A64" s="55" t="s">
        <v>247</v>
      </c>
    </row>
    <row r="65" spans="1:1" x14ac:dyDescent="0.25">
      <c r="A65" s="55" t="s">
        <v>248</v>
      </c>
    </row>
    <row r="66" spans="1:1" x14ac:dyDescent="0.25">
      <c r="A66" s="55" t="s">
        <v>249</v>
      </c>
    </row>
    <row r="67" spans="1:1" x14ac:dyDescent="0.25">
      <c r="A67" s="55" t="s">
        <v>250</v>
      </c>
    </row>
    <row r="68" spans="1:1" x14ac:dyDescent="0.25">
      <c r="A68" s="55" t="s">
        <v>251</v>
      </c>
    </row>
    <row r="69" spans="1:1" x14ac:dyDescent="0.25">
      <c r="A69" s="55" t="s">
        <v>252</v>
      </c>
    </row>
    <row r="70" spans="1:1" x14ac:dyDescent="0.25">
      <c r="A70" s="55" t="s">
        <v>253</v>
      </c>
    </row>
    <row r="71" spans="1:1" x14ac:dyDescent="0.25">
      <c r="A71" s="55" t="s">
        <v>254</v>
      </c>
    </row>
    <row r="72" spans="1:1" x14ac:dyDescent="0.25">
      <c r="A72" s="55" t="s">
        <v>255</v>
      </c>
    </row>
    <row r="73" spans="1:1" x14ac:dyDescent="0.25">
      <c r="A73" s="55" t="s">
        <v>256</v>
      </c>
    </row>
    <row r="74" spans="1:1" x14ac:dyDescent="0.25">
      <c r="A74" s="55" t="s">
        <v>257</v>
      </c>
    </row>
    <row r="75" spans="1:1" x14ac:dyDescent="0.25">
      <c r="A75" s="55" t="s">
        <v>258</v>
      </c>
    </row>
    <row r="76" spans="1:1" x14ac:dyDescent="0.25">
      <c r="A76" s="55" t="s">
        <v>48</v>
      </c>
    </row>
    <row r="77" spans="1:1" x14ac:dyDescent="0.25">
      <c r="A77" s="55" t="s">
        <v>259</v>
      </c>
    </row>
    <row r="78" spans="1:1" x14ac:dyDescent="0.25">
      <c r="A78" s="55" t="s">
        <v>260</v>
      </c>
    </row>
    <row r="79" spans="1:1" x14ac:dyDescent="0.25">
      <c r="A79" s="55" t="s">
        <v>261</v>
      </c>
    </row>
    <row r="80" spans="1:1" x14ac:dyDescent="0.25">
      <c r="A80" s="55" t="s">
        <v>262</v>
      </c>
    </row>
    <row r="81" spans="1:1" x14ac:dyDescent="0.25">
      <c r="A81" s="55" t="s">
        <v>263</v>
      </c>
    </row>
    <row r="82" spans="1:1" x14ac:dyDescent="0.25">
      <c r="A82" s="55" t="s">
        <v>264</v>
      </c>
    </row>
    <row r="83" spans="1:1" x14ac:dyDescent="0.25">
      <c r="A83" s="55" t="s">
        <v>265</v>
      </c>
    </row>
    <row r="84" spans="1:1" x14ac:dyDescent="0.25">
      <c r="A84" s="55" t="s">
        <v>266</v>
      </c>
    </row>
    <row r="85" spans="1:1" x14ac:dyDescent="0.25">
      <c r="A85" s="55" t="s">
        <v>267</v>
      </c>
    </row>
    <row r="86" spans="1:1" x14ac:dyDescent="0.25">
      <c r="A86" s="55" t="s">
        <v>268</v>
      </c>
    </row>
    <row r="87" spans="1:1" x14ac:dyDescent="0.25">
      <c r="A87" s="55" t="s">
        <v>269</v>
      </c>
    </row>
    <row r="88" spans="1:1" x14ac:dyDescent="0.25">
      <c r="A88" s="55" t="s">
        <v>270</v>
      </c>
    </row>
    <row r="89" spans="1:1" x14ac:dyDescent="0.25">
      <c r="A89" s="55" t="s">
        <v>271</v>
      </c>
    </row>
    <row r="90" spans="1:1" x14ac:dyDescent="0.25">
      <c r="A90" s="55" t="s">
        <v>272</v>
      </c>
    </row>
    <row r="91" spans="1:1" x14ac:dyDescent="0.25">
      <c r="A91" s="55" t="s">
        <v>273</v>
      </c>
    </row>
    <row r="92" spans="1:1" x14ac:dyDescent="0.25">
      <c r="A92" s="55" t="s">
        <v>274</v>
      </c>
    </row>
    <row r="93" spans="1:1" x14ac:dyDescent="0.25">
      <c r="A93" s="55" t="s">
        <v>275</v>
      </c>
    </row>
    <row r="94" spans="1:1" x14ac:dyDescent="0.25">
      <c r="A94" s="55" t="s">
        <v>276</v>
      </c>
    </row>
    <row r="95" spans="1:1" x14ac:dyDescent="0.25">
      <c r="A95" s="55" t="s">
        <v>277</v>
      </c>
    </row>
    <row r="96" spans="1:1" x14ac:dyDescent="0.25">
      <c r="A96" s="55" t="s">
        <v>278</v>
      </c>
    </row>
    <row r="97" spans="1:1" x14ac:dyDescent="0.25">
      <c r="A97" s="55" t="s">
        <v>279</v>
      </c>
    </row>
    <row r="98" spans="1:1" x14ac:dyDescent="0.25">
      <c r="A98" s="55" t="s">
        <v>280</v>
      </c>
    </row>
    <row r="99" spans="1:1" x14ac:dyDescent="0.25">
      <c r="A99" s="55" t="s">
        <v>281</v>
      </c>
    </row>
    <row r="100" spans="1:1" x14ac:dyDescent="0.25">
      <c r="A100" s="55" t="s">
        <v>282</v>
      </c>
    </row>
    <row r="101" spans="1:1" x14ac:dyDescent="0.25">
      <c r="A101" s="55" t="s">
        <v>283</v>
      </c>
    </row>
    <row r="102" spans="1:1" x14ac:dyDescent="0.25">
      <c r="A102" s="55" t="s">
        <v>284</v>
      </c>
    </row>
    <row r="103" spans="1:1" x14ac:dyDescent="0.25">
      <c r="A103" s="55" t="s">
        <v>285</v>
      </c>
    </row>
    <row r="104" spans="1:1" x14ac:dyDescent="0.25">
      <c r="A104" s="55" t="s">
        <v>286</v>
      </c>
    </row>
    <row r="105" spans="1:1" x14ac:dyDescent="0.25">
      <c r="A105" s="55" t="s">
        <v>287</v>
      </c>
    </row>
    <row r="106" spans="1:1" x14ac:dyDescent="0.25">
      <c r="A106" s="55" t="s">
        <v>288</v>
      </c>
    </row>
    <row r="107" spans="1:1" x14ac:dyDescent="0.25">
      <c r="A107" s="55" t="s">
        <v>289</v>
      </c>
    </row>
    <row r="108" spans="1:1" x14ac:dyDescent="0.25">
      <c r="A108" s="55" t="s">
        <v>290</v>
      </c>
    </row>
    <row r="109" spans="1:1" x14ac:dyDescent="0.25">
      <c r="A109" s="55" t="s">
        <v>291</v>
      </c>
    </row>
    <row r="110" spans="1:1" x14ac:dyDescent="0.25">
      <c r="A110" s="55" t="s">
        <v>292</v>
      </c>
    </row>
    <row r="111" spans="1:1" x14ac:dyDescent="0.25">
      <c r="A111" s="55" t="s">
        <v>293</v>
      </c>
    </row>
    <row r="112" spans="1:1" x14ac:dyDescent="0.25">
      <c r="A112" s="55" t="s">
        <v>294</v>
      </c>
    </row>
    <row r="113" spans="1:1" x14ac:dyDescent="0.25">
      <c r="A113" s="55" t="s">
        <v>295</v>
      </c>
    </row>
    <row r="114" spans="1:1" x14ac:dyDescent="0.25">
      <c r="A114" s="55" t="s">
        <v>296</v>
      </c>
    </row>
    <row r="115" spans="1:1" x14ac:dyDescent="0.25">
      <c r="A115" s="55" t="s">
        <v>297</v>
      </c>
    </row>
    <row r="116" spans="1:1" x14ac:dyDescent="0.25">
      <c r="A116" s="55" t="s">
        <v>298</v>
      </c>
    </row>
    <row r="117" spans="1:1" x14ac:dyDescent="0.25">
      <c r="A117" s="55" t="s">
        <v>299</v>
      </c>
    </row>
    <row r="118" spans="1:1" x14ac:dyDescent="0.25">
      <c r="A118" s="55" t="s">
        <v>300</v>
      </c>
    </row>
    <row r="119" spans="1:1" x14ac:dyDescent="0.25">
      <c r="A119" s="55" t="s">
        <v>301</v>
      </c>
    </row>
    <row r="120" spans="1:1" x14ac:dyDescent="0.25">
      <c r="A120" s="55" t="s">
        <v>302</v>
      </c>
    </row>
    <row r="121" spans="1:1" x14ac:dyDescent="0.25">
      <c r="A121" s="55" t="s">
        <v>303</v>
      </c>
    </row>
    <row r="122" spans="1:1" x14ac:dyDescent="0.25">
      <c r="A122" s="55" t="s">
        <v>304</v>
      </c>
    </row>
    <row r="123" spans="1:1" x14ac:dyDescent="0.25">
      <c r="A123" s="55" t="s">
        <v>305</v>
      </c>
    </row>
    <row r="124" spans="1:1" x14ac:dyDescent="0.25">
      <c r="A124" s="55" t="s">
        <v>306</v>
      </c>
    </row>
    <row r="125" spans="1:1" x14ac:dyDescent="0.25">
      <c r="A125" s="55" t="s">
        <v>307</v>
      </c>
    </row>
    <row r="126" spans="1:1" x14ac:dyDescent="0.25">
      <c r="A126" s="55" t="s">
        <v>308</v>
      </c>
    </row>
    <row r="127" spans="1:1" x14ac:dyDescent="0.25">
      <c r="A127" s="55" t="s">
        <v>309</v>
      </c>
    </row>
    <row r="128" spans="1:1" x14ac:dyDescent="0.25">
      <c r="A128" s="55" t="s">
        <v>310</v>
      </c>
    </row>
    <row r="129" spans="1:1" x14ac:dyDescent="0.25">
      <c r="A129" s="55" t="s">
        <v>311</v>
      </c>
    </row>
    <row r="130" spans="1:1" x14ac:dyDescent="0.25">
      <c r="A130" s="55" t="s">
        <v>312</v>
      </c>
    </row>
    <row r="131" spans="1:1" x14ac:dyDescent="0.25">
      <c r="A131" s="55" t="s">
        <v>313</v>
      </c>
    </row>
    <row r="132" spans="1:1" x14ac:dyDescent="0.25">
      <c r="A132" s="55" t="s">
        <v>314</v>
      </c>
    </row>
    <row r="133" spans="1:1" x14ac:dyDescent="0.25">
      <c r="A133" s="55" t="s">
        <v>315</v>
      </c>
    </row>
    <row r="134" spans="1:1" x14ac:dyDescent="0.25">
      <c r="A134" s="55" t="s">
        <v>316</v>
      </c>
    </row>
    <row r="135" spans="1:1" x14ac:dyDescent="0.25">
      <c r="A135" s="55" t="s">
        <v>317</v>
      </c>
    </row>
    <row r="136" spans="1:1" x14ac:dyDescent="0.25">
      <c r="A136" s="55" t="s">
        <v>318</v>
      </c>
    </row>
    <row r="137" spans="1:1" x14ac:dyDescent="0.25">
      <c r="A137" s="55" t="s">
        <v>319</v>
      </c>
    </row>
    <row r="138" spans="1:1" x14ac:dyDescent="0.25">
      <c r="A138" s="55" t="s">
        <v>320</v>
      </c>
    </row>
    <row r="139" spans="1:1" x14ac:dyDescent="0.25">
      <c r="A139" s="55" t="s">
        <v>321</v>
      </c>
    </row>
    <row r="140" spans="1:1" x14ac:dyDescent="0.25">
      <c r="A140" s="55" t="s">
        <v>322</v>
      </c>
    </row>
    <row r="141" spans="1:1" x14ac:dyDescent="0.25">
      <c r="A141" s="55" t="s">
        <v>323</v>
      </c>
    </row>
    <row r="142" spans="1:1" x14ac:dyDescent="0.25">
      <c r="A142" s="55" t="s">
        <v>324</v>
      </c>
    </row>
    <row r="143" spans="1:1" x14ac:dyDescent="0.25">
      <c r="A143" s="55" t="s">
        <v>325</v>
      </c>
    </row>
    <row r="144" spans="1:1" x14ac:dyDescent="0.25">
      <c r="A144" s="55" t="s">
        <v>326</v>
      </c>
    </row>
    <row r="145" spans="1:1" x14ac:dyDescent="0.25">
      <c r="A145" s="55" t="s">
        <v>327</v>
      </c>
    </row>
    <row r="146" spans="1:1" x14ac:dyDescent="0.25">
      <c r="A146" s="55" t="s">
        <v>328</v>
      </c>
    </row>
    <row r="147" spans="1:1" x14ac:dyDescent="0.25">
      <c r="A147" s="55" t="s">
        <v>329</v>
      </c>
    </row>
    <row r="148" spans="1:1" x14ac:dyDescent="0.25">
      <c r="A148" s="55" t="s">
        <v>330</v>
      </c>
    </row>
    <row r="149" spans="1:1" x14ac:dyDescent="0.25">
      <c r="A149" s="55" t="s">
        <v>331</v>
      </c>
    </row>
    <row r="150" spans="1:1" x14ac:dyDescent="0.25">
      <c r="A150" s="55" t="s">
        <v>332</v>
      </c>
    </row>
    <row r="151" spans="1:1" x14ac:dyDescent="0.25">
      <c r="A151" s="55" t="s">
        <v>333</v>
      </c>
    </row>
    <row r="152" spans="1:1" x14ac:dyDescent="0.25">
      <c r="A152" s="55" t="s">
        <v>334</v>
      </c>
    </row>
    <row r="153" spans="1:1" x14ac:dyDescent="0.25">
      <c r="A153" s="55" t="s">
        <v>335</v>
      </c>
    </row>
    <row r="154" spans="1:1" x14ac:dyDescent="0.25">
      <c r="A154" s="55" t="s">
        <v>336</v>
      </c>
    </row>
    <row r="155" spans="1:1" x14ac:dyDescent="0.25">
      <c r="A155" s="55" t="s">
        <v>337</v>
      </c>
    </row>
    <row r="156" spans="1:1" x14ac:dyDescent="0.25">
      <c r="A156" s="55" t="s">
        <v>338</v>
      </c>
    </row>
    <row r="157" spans="1:1" x14ac:dyDescent="0.25">
      <c r="A157" s="55" t="s">
        <v>339</v>
      </c>
    </row>
    <row r="158" spans="1:1" x14ac:dyDescent="0.25">
      <c r="A158" s="55" t="s">
        <v>340</v>
      </c>
    </row>
    <row r="159" spans="1:1" x14ac:dyDescent="0.25">
      <c r="A159" s="55" t="s">
        <v>341</v>
      </c>
    </row>
    <row r="160" spans="1:1" x14ac:dyDescent="0.25">
      <c r="A160" s="55" t="s">
        <v>342</v>
      </c>
    </row>
    <row r="161" spans="1:1" x14ac:dyDescent="0.25">
      <c r="A161" s="55" t="s">
        <v>343</v>
      </c>
    </row>
    <row r="162" spans="1:1" x14ac:dyDescent="0.25">
      <c r="A162" s="55" t="s">
        <v>344</v>
      </c>
    </row>
    <row r="163" spans="1:1" x14ac:dyDescent="0.25">
      <c r="A163" s="55" t="s">
        <v>345</v>
      </c>
    </row>
    <row r="164" spans="1:1" x14ac:dyDescent="0.25">
      <c r="A164" s="55" t="s">
        <v>346</v>
      </c>
    </row>
    <row r="165" spans="1:1" x14ac:dyDescent="0.25">
      <c r="A165" s="55" t="s">
        <v>347</v>
      </c>
    </row>
    <row r="166" spans="1:1" x14ac:dyDescent="0.25">
      <c r="A166" s="55" t="s">
        <v>348</v>
      </c>
    </row>
    <row r="167" spans="1:1" x14ac:dyDescent="0.25">
      <c r="A167" s="55" t="s">
        <v>349</v>
      </c>
    </row>
  </sheetData>
  <sheetProtection password="CAF3" sheet="1" objects="1" scenarios="1"/>
  <conditionalFormatting sqref="A2:A167">
    <cfRule type="duplicateValues" dxfId="0" priority="3"/>
  </conditionalFormatting>
  <pageMargins left="0.75" right="0.75" top="1" bottom="1" header="0.5" footer="0.5"/>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haredWithUsers xmlns="e1c5122e-f894-4cc0-a7da-b839a9eb69f7">
      <UserInfo>
        <DisplayName>Leslie Boa</DisplayName>
        <AccountId>53</AccountId>
        <AccountType/>
      </UserInfo>
    </SharedWithUsers>
    <OUI_x002f_NON xmlns="f3ae3934-e8d8-48ee-9588-e8aa0faf8e4e">1</OUI_x002f_NON>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6BE6774C85C4784E846B299AAED5A9A3" ma:contentTypeVersion="5" ma:contentTypeDescription="Crée un document." ma:contentTypeScope="" ma:versionID="51a2e236a8525ffa8e267682097a47f1">
  <xsd:schema xmlns:xsd="http://www.w3.org/2001/XMLSchema" xmlns:xs="http://www.w3.org/2001/XMLSchema" xmlns:p="http://schemas.microsoft.com/office/2006/metadata/properties" xmlns:ns2="f3ae3934-e8d8-48ee-9588-e8aa0faf8e4e" xmlns:ns3="e1c5122e-f894-4cc0-a7da-b839a9eb69f7" targetNamespace="http://schemas.microsoft.com/office/2006/metadata/properties" ma:root="true" ma:fieldsID="cf058f68d649927cd4ea0bf854ea9a41" ns2:_="" ns3:_="">
    <xsd:import namespace="f3ae3934-e8d8-48ee-9588-e8aa0faf8e4e"/>
    <xsd:import namespace="e1c5122e-f894-4cc0-a7da-b839a9eb69f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OUI_x002f_NON"/>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3ae3934-e8d8-48ee-9588-e8aa0faf8e4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OUI_x002f_NON" ma:index="12" ma:displayName="OUI/NON" ma:default="1" ma:format="Dropdown" ma:internalName="OUI_x002f_NON">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1c5122e-f894-4cc0-a7da-b839a9eb69f7" elementFormDefault="qualified">
    <xsd:import namespace="http://schemas.microsoft.com/office/2006/documentManagement/types"/>
    <xsd:import namespace="http://schemas.microsoft.com/office/infopath/2007/PartnerControls"/>
    <xsd:element name="SharedWithUsers" ma:index="10"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Partagé avec dé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934F023-68A5-4764-BA0D-32D662261841}">
  <ds:schemaRefs>
    <ds:schemaRef ds:uri="http://schemas.microsoft.com/sharepoint/v3/contenttype/forms"/>
  </ds:schemaRefs>
</ds:datastoreItem>
</file>

<file path=customXml/itemProps2.xml><?xml version="1.0" encoding="utf-8"?>
<ds:datastoreItem xmlns:ds="http://schemas.openxmlformats.org/officeDocument/2006/customXml" ds:itemID="{6101A426-D8A8-4385-A348-BC64086EFBCF}">
  <ds:schemaRefs>
    <ds:schemaRef ds:uri="http://schemas.microsoft.com/office/2006/metadata/properties"/>
    <ds:schemaRef ds:uri="e1c5122e-f894-4cc0-a7da-b839a9eb69f7"/>
    <ds:schemaRef ds:uri="http://purl.org/dc/terms/"/>
    <ds:schemaRef ds:uri="http://schemas.openxmlformats.org/package/2006/metadata/core-properties"/>
    <ds:schemaRef ds:uri="http://schemas.microsoft.com/office/2006/documentManagement/types"/>
    <ds:schemaRef ds:uri="http://purl.org/dc/dcmitype/"/>
    <ds:schemaRef ds:uri="http://schemas.microsoft.com/office/infopath/2007/PartnerControls"/>
    <ds:schemaRef ds:uri="http://purl.org/dc/elements/1.1/"/>
    <ds:schemaRef ds:uri="f3ae3934-e8d8-48ee-9588-e8aa0faf8e4e"/>
    <ds:schemaRef ds:uri="http://www.w3.org/XML/1998/namespace"/>
  </ds:schemaRefs>
</ds:datastoreItem>
</file>

<file path=customXml/itemProps3.xml><?xml version="1.0" encoding="utf-8"?>
<ds:datastoreItem xmlns:ds="http://schemas.openxmlformats.org/officeDocument/2006/customXml" ds:itemID="{D41D4A18-DA72-499E-A626-B6EE9F74D66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3ae3934-e8d8-48ee-9588-e8aa0faf8e4e"/>
    <ds:schemaRef ds:uri="e1c5122e-f894-4cc0-a7da-b839a9eb69f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7</vt:i4>
      </vt:variant>
      <vt:variant>
        <vt:lpstr>Plages nommées</vt:lpstr>
      </vt:variant>
      <vt:variant>
        <vt:i4>5</vt:i4>
      </vt:variant>
    </vt:vector>
  </HeadingPairs>
  <TitlesOfParts>
    <vt:vector size="12" baseType="lpstr">
      <vt:lpstr>consignes</vt:lpstr>
      <vt:lpstr>SEMESTRE 1</vt:lpstr>
      <vt:lpstr>SEMESTRE 2</vt:lpstr>
      <vt:lpstr>SEMESTRE 3</vt:lpstr>
      <vt:lpstr>SEMESTRE 4</vt:lpstr>
      <vt:lpstr>Total Deust</vt:lpstr>
      <vt:lpstr>Liste des mentions LP</vt:lpstr>
      <vt:lpstr>LChoix</vt:lpstr>
      <vt:lpstr>LMention</vt:lpstr>
      <vt:lpstr>LNomDomaine</vt:lpstr>
      <vt:lpstr>LRegime</vt:lpstr>
      <vt:lpstr>LTypeEns</vt:lpstr>
    </vt:vector>
  </TitlesOfParts>
  <Manager/>
  <Company>Université Paris-Est Créteil</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Christian Cuesta</dc:creator>
  <cp:keywords/>
  <dc:description/>
  <cp:lastModifiedBy>Elise Chessari</cp:lastModifiedBy>
  <cp:revision/>
  <dcterms:created xsi:type="dcterms:W3CDTF">2014-05-01T12:40:03Z</dcterms:created>
  <dcterms:modified xsi:type="dcterms:W3CDTF">2022-11-15T15:29:15Z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0x0101006BE6774C85C4784E846B299AAED5A9A3</vt:lpwstr>
  </property>
  <property fmtid="{D5CDD505-2E9C-101B-9397-08002B2CF9AE}" pid="3" name="xd_Signature">
    <vt:bool>false</vt:bool>
  </property>
  <property fmtid="{D5CDD505-2E9C-101B-9397-08002B2CF9AE}" pid="4" name="xd_ProgID">
    <vt:lpwstr/>
  </property>
  <property fmtid="{D5CDD505-2E9C-101B-9397-08002B2CF9AE}" pid="5" name="_SourceUrl">
    <vt:lpwstr/>
  </property>
  <property fmtid="{D5CDD505-2E9C-101B-9397-08002B2CF9AE}" pid="6" name="_SharedFileIndex">
    <vt:lpwstr/>
  </property>
  <property fmtid="{D5CDD505-2E9C-101B-9397-08002B2CF9AE}" pid="7" name="TemplateUrl">
    <vt:lpwstr/>
  </property>
  <property fmtid="{D5CDD505-2E9C-101B-9397-08002B2CF9AE}" pid="8" name="ComplianceAssetId">
    <vt:lpwstr/>
  </property>
</Properties>
</file>